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4"/>
  <workbookPr/>
  <mc:AlternateContent xmlns:mc="http://schemas.openxmlformats.org/markup-compatibility/2006">
    <mc:Choice Requires="x15">
      <x15ac:absPath xmlns:x15ac="http://schemas.microsoft.com/office/spreadsheetml/2010/11/ac" url="/Volumes/Google Drive/マイドライブ/ECトレード　share/ＡＡ　西本使用/１７　ECトレード　オリジナルブランド/未来墓/2　未来墓®　石種・単価・才数表/未来墓®　単価（一般平均単価）・才数表/"/>
    </mc:Choice>
  </mc:AlternateContent>
  <xr:revisionPtr revIDLastSave="0" documentId="13_ncr:1_{3646E091-46C0-5F4B-911E-841343A73B3A}" xr6:coauthVersionLast="47" xr6:coauthVersionMax="47" xr10:uidLastSave="{00000000-0000-0000-0000-000000000000}"/>
  <bookViews>
    <workbookView xWindow="10200" yWindow="900" windowWidth="29740" windowHeight="18740" xr2:uid="{00000000-000D-0000-FFFF-FFFF00000000}"/>
  </bookViews>
  <sheets>
    <sheet name="Sheet1" sheetId="1" r:id="rId1"/>
  </sheets>
  <definedNames>
    <definedName name="_xlnm.Print_Area" localSheetId="0">Sheet1!$B$2:$Q$44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" i="1" l="1"/>
  <c r="L28" i="1"/>
  <c r="O28" i="1" s="1"/>
  <c r="H28" i="1"/>
  <c r="M27" i="1"/>
  <c r="L27" i="1"/>
  <c r="H27" i="1"/>
  <c r="M26" i="1"/>
  <c r="L26" i="1"/>
  <c r="O26" i="1" s="1"/>
  <c r="H26" i="1"/>
  <c r="M25" i="1"/>
  <c r="L25" i="1"/>
  <c r="H25" i="1"/>
  <c r="M24" i="1"/>
  <c r="L24" i="1"/>
  <c r="H24" i="1"/>
  <c r="M23" i="1"/>
  <c r="L23" i="1"/>
  <c r="H23" i="1"/>
  <c r="M22" i="1"/>
  <c r="L22" i="1"/>
  <c r="H22" i="1"/>
  <c r="M21" i="1"/>
  <c r="L21" i="1"/>
  <c r="H21" i="1"/>
  <c r="M20" i="1"/>
  <c r="L20" i="1"/>
  <c r="H20" i="1"/>
  <c r="M19" i="1"/>
  <c r="L19" i="1"/>
  <c r="H19" i="1"/>
  <c r="M18" i="1"/>
  <c r="L18" i="1"/>
  <c r="O18" i="1" s="1"/>
  <c r="H18" i="1"/>
  <c r="M17" i="1"/>
  <c r="L17" i="1"/>
  <c r="H17" i="1"/>
  <c r="M16" i="1"/>
  <c r="L16" i="1"/>
  <c r="H16" i="1"/>
  <c r="M15" i="1"/>
  <c r="L15" i="1"/>
  <c r="H15" i="1"/>
  <c r="M14" i="1"/>
  <c r="L14" i="1"/>
  <c r="H14" i="1"/>
  <c r="M13" i="1"/>
  <c r="L13" i="1"/>
  <c r="H13" i="1"/>
  <c r="M12" i="1"/>
  <c r="L12" i="1"/>
  <c r="H12" i="1"/>
  <c r="M11" i="1"/>
  <c r="L11" i="1"/>
  <c r="H11" i="1"/>
  <c r="M10" i="1"/>
  <c r="L10" i="1"/>
  <c r="O10" i="1" s="1"/>
  <c r="H10" i="1"/>
  <c r="M9" i="1"/>
  <c r="L9" i="1"/>
  <c r="H9" i="1"/>
  <c r="O23" i="1" l="1"/>
  <c r="O11" i="1"/>
  <c r="I13" i="1"/>
  <c r="O19" i="1"/>
  <c r="O13" i="1"/>
  <c r="O21" i="1"/>
  <c r="I25" i="1"/>
  <c r="O17" i="1"/>
  <c r="O15" i="1"/>
  <c r="O16" i="1"/>
  <c r="I9" i="1"/>
  <c r="O14" i="1"/>
  <c r="I17" i="1"/>
  <c r="O24" i="1"/>
  <c r="O27" i="1"/>
  <c r="O9" i="1"/>
  <c r="O12" i="1"/>
  <c r="O20" i="1"/>
  <c r="O22" i="1"/>
  <c r="O25" i="1"/>
  <c r="I21" i="1"/>
  <c r="P21" i="1" l="1"/>
  <c r="P13" i="1"/>
  <c r="P9" i="1"/>
  <c r="P25" i="1"/>
  <c r="P17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L6" i="1"/>
  <c r="M6" i="1"/>
  <c r="L7" i="1"/>
  <c r="M7" i="1"/>
  <c r="L8" i="1"/>
  <c r="M8" i="1"/>
  <c r="M5" i="1"/>
  <c r="L5" i="1"/>
  <c r="O5" i="1" l="1"/>
  <c r="O44" i="1"/>
  <c r="O34" i="1"/>
  <c r="O33" i="1"/>
  <c r="O40" i="1"/>
  <c r="O36" i="1"/>
  <c r="O38" i="1"/>
  <c r="O42" i="1"/>
  <c r="O31" i="1"/>
  <c r="O41" i="1"/>
  <c r="O37" i="1"/>
  <c r="O30" i="1"/>
  <c r="O39" i="1"/>
  <c r="I41" i="1"/>
  <c r="O35" i="1"/>
  <c r="O43" i="1"/>
  <c r="O29" i="1"/>
  <c r="O6" i="1"/>
  <c r="I37" i="1"/>
  <c r="I33" i="1"/>
  <c r="O32" i="1"/>
  <c r="I29" i="1"/>
  <c r="O8" i="1"/>
  <c r="O7" i="1"/>
  <c r="H6" i="1"/>
  <c r="H7" i="1"/>
  <c r="H8" i="1"/>
  <c r="H5" i="1"/>
  <c r="P37" i="1" l="1"/>
  <c r="P33" i="1"/>
  <c r="P41" i="1"/>
  <c r="P29" i="1"/>
  <c r="I5" i="1"/>
  <c r="P5" i="1"/>
</calcChain>
</file>

<file path=xl/sharedStrings.xml><?xml version="1.0" encoding="utf-8"?>
<sst xmlns="http://schemas.openxmlformats.org/spreadsheetml/2006/main" count="111" uniqueCount="43">
  <si>
    <t>石種</t>
    <rPh sb="0" eb="2">
      <t>セキシュ</t>
    </rPh>
    <phoneticPr fontId="1"/>
  </si>
  <si>
    <t>墓</t>
    <rPh sb="0" eb="1">
      <t>ハカ</t>
    </rPh>
    <phoneticPr fontId="1"/>
  </si>
  <si>
    <t>霊標</t>
    <rPh sb="0" eb="2">
      <t>レイヒョウ</t>
    </rPh>
    <phoneticPr fontId="1"/>
  </si>
  <si>
    <t>巻石</t>
    <rPh sb="0" eb="2">
      <t>マキイシ</t>
    </rPh>
    <phoneticPr fontId="1"/>
  </si>
  <si>
    <t>その他</t>
    <rPh sb="2" eb="3">
      <t>タ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</si>
  <si>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</si>
  <si>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</si>
  <si>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売上（才）</t>
    <rPh sb="0" eb="2">
      <t>ウリアゲ</t>
    </rPh>
    <rPh sb="3" eb="4">
      <t>サイ</t>
    </rPh>
    <phoneticPr fontId="1"/>
  </si>
  <si>
    <t>加工賃</t>
    <rPh sb="0" eb="2">
      <t>カコウ</t>
    </rPh>
    <rPh sb="2" eb="3">
      <t>チン</t>
    </rPh>
    <phoneticPr fontId="1"/>
  </si>
  <si>
    <t>備考</t>
    <rPh sb="0" eb="2">
      <t>ビコウ</t>
    </rPh>
    <phoneticPr fontId="1"/>
  </si>
  <si>
    <t>感謝
&lt;KANSHA&gt;</t>
    <rPh sb="0" eb="2">
      <t>カンシャ</t>
    </rPh>
    <phoneticPr fontId="1"/>
  </si>
  <si>
    <t>才数(才）</t>
    <rPh sb="0" eb="1">
      <t>サイ</t>
    </rPh>
    <rPh sb="1" eb="2">
      <t>スウ</t>
    </rPh>
    <rPh sb="3" eb="4">
      <t>サイ</t>
    </rPh>
    <phoneticPr fontId="1"/>
  </si>
  <si>
    <t>恵
&lt;MEGUMI&gt;</t>
    <rPh sb="0" eb="1">
      <t>メグ</t>
    </rPh>
    <phoneticPr fontId="1"/>
  </si>
  <si>
    <t>心
&lt;KOKORO&gt;</t>
    <rPh sb="0" eb="1">
      <t>ココロ</t>
    </rPh>
    <phoneticPr fontId="1"/>
  </si>
  <si>
    <t>丸材</t>
    <rPh sb="0" eb="1">
      <t>マル</t>
    </rPh>
    <rPh sb="1" eb="2">
      <t>ザイ</t>
    </rPh>
    <phoneticPr fontId="1"/>
  </si>
  <si>
    <t>売単価</t>
    <rPh sb="0" eb="1">
      <t>バイ</t>
    </rPh>
    <rPh sb="1" eb="3">
      <t>タンカ</t>
    </rPh>
    <phoneticPr fontId="1"/>
  </si>
  <si>
    <t>誠
&lt;MAKOTO&gt;</t>
    <rPh sb="0" eb="1">
      <t>マコト</t>
    </rPh>
    <phoneticPr fontId="1"/>
  </si>
  <si>
    <t>やすらぎ
&lt;YASURAGI&gt;</t>
    <phoneticPr fontId="1"/>
  </si>
  <si>
    <t>聖
&lt;HIJIRI&gt;</t>
    <rPh sb="0" eb="1">
      <t>ヒジリ</t>
    </rPh>
    <phoneticPr fontId="1"/>
  </si>
  <si>
    <t>印度黒</t>
    <rPh sb="0" eb="2">
      <t>インド</t>
    </rPh>
    <rPh sb="2" eb="3">
      <t>クロ</t>
    </rPh>
    <phoneticPr fontId="1"/>
  </si>
  <si>
    <t>マルチカラーレッド</t>
    <phoneticPr fontId="1"/>
  </si>
  <si>
    <t>オーロラ</t>
    <phoneticPr fontId="1"/>
  </si>
  <si>
    <t>ニューインペ</t>
    <phoneticPr fontId="1"/>
  </si>
  <si>
    <t>インパラブルー</t>
    <phoneticPr fontId="1"/>
  </si>
  <si>
    <t>合計（税別）</t>
    <rPh sb="0" eb="2">
      <t>ゴウケイ</t>
    </rPh>
    <rPh sb="3" eb="5">
      <t>ゼイベツ</t>
    </rPh>
    <phoneticPr fontId="1"/>
  </si>
  <si>
    <t>加工賃５００００円</t>
    <rPh sb="0" eb="3">
      <t>カコウチン</t>
    </rPh>
    <rPh sb="8" eb="9">
      <t>エン</t>
    </rPh>
    <phoneticPr fontId="1"/>
  </si>
  <si>
    <t>混合石種２００００円</t>
    <rPh sb="0" eb="2">
      <t>コンゴウ</t>
    </rPh>
    <rPh sb="2" eb="4">
      <t>セキシュ</t>
    </rPh>
    <rPh sb="9" eb="10">
      <t>エン</t>
    </rPh>
    <phoneticPr fontId="1"/>
  </si>
  <si>
    <t>未来墓&lt;MIRAIVO&gt;　　１㎡</t>
    <rPh sb="0" eb="3">
      <t>ミライボ</t>
    </rPh>
    <phoneticPr fontId="1"/>
  </si>
  <si>
    <t>舞台</t>
    <rPh sb="0" eb="2">
      <t>ブタイ</t>
    </rPh>
    <phoneticPr fontId="1"/>
  </si>
  <si>
    <t>加工賃２００００円</t>
    <rPh sb="0" eb="3">
      <t>カコウチン</t>
    </rPh>
    <rPh sb="8" eb="9">
      <t>エン</t>
    </rPh>
    <phoneticPr fontId="1"/>
  </si>
  <si>
    <t>庵治細目</t>
    <rPh sb="0" eb="2">
      <t>アジ</t>
    </rPh>
    <rPh sb="2" eb="4">
      <t>サイメ</t>
    </rPh>
    <phoneticPr fontId="1"/>
  </si>
  <si>
    <t>アーバングレー</t>
    <phoneticPr fontId="1"/>
  </si>
  <si>
    <t>加工賃（庵治）</t>
    <rPh sb="0" eb="3">
      <t>カコウチン</t>
    </rPh>
    <rPh sb="4" eb="6">
      <t>アジ</t>
    </rPh>
    <phoneticPr fontId="1"/>
  </si>
  <si>
    <t>マルチカラーレッド</t>
    <phoneticPr fontId="1"/>
  </si>
  <si>
    <t>加工賃３００００円</t>
    <rPh sb="0" eb="3">
      <t>カコウチン</t>
    </rPh>
    <rPh sb="8" eb="9">
      <t>エン</t>
    </rPh>
    <phoneticPr fontId="1"/>
  </si>
  <si>
    <t>加工賃４００００円</t>
    <rPh sb="0" eb="3">
      <t>カコウチン</t>
    </rPh>
    <rPh sb="8" eb="9">
      <t>エン</t>
    </rPh>
    <phoneticPr fontId="1"/>
  </si>
  <si>
    <t>オーロラ</t>
    <phoneticPr fontId="1"/>
  </si>
  <si>
    <t>慈愛
&lt;JIAI&gt;</t>
    <rPh sb="0" eb="2">
      <t>ジアイ</t>
    </rPh>
    <phoneticPr fontId="1"/>
  </si>
  <si>
    <t>道
&lt;MICHI&gt;</t>
    <rPh sb="0" eb="1">
      <t>ミチ</t>
    </rPh>
    <phoneticPr fontId="1"/>
  </si>
  <si>
    <t>空
&lt;SORA&gt;</t>
    <rPh sb="0" eb="1">
      <t>ソラ</t>
    </rPh>
    <phoneticPr fontId="1"/>
  </si>
  <si>
    <t>永遠
&lt;TOWA&gt;</t>
    <rPh sb="0" eb="2">
      <t>エイエン</t>
    </rPh>
    <phoneticPr fontId="1"/>
  </si>
  <si>
    <t>新663</t>
    <rPh sb="0" eb="1">
      <t xml:space="preserve">シン </t>
    </rPh>
    <phoneticPr fontId="1"/>
  </si>
  <si>
    <t>M-10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</si>
</sst>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176" fontId="0" fillId="0" borderId="1" xfId="0" applyNumberFormat="1" applyBorder="1" applyAlignment="1">
      <alignment horizontal="right" vertical="center" shrinkToFit="1"/>
    </xf>
    <xf numFmtId="3" fontId="0" fillId="0" borderId="1" xfId="0" applyNumberFormat="1" applyBorder="1" applyAlignment="1">
      <alignment horizontal="right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176" fontId="0" fillId="2" borderId="1" xfId="0" applyNumberFormat="1" applyFill="1" applyBorder="1" applyAlignment="1">
      <alignment horizontal="right" vertical="center" shrinkToFit="1"/>
    </xf>
    <xf numFmtId="3" fontId="0" fillId="2" borderId="1" xfId="0" applyNumberFormat="1" applyFill="1" applyBorder="1" applyAlignment="1">
      <alignment horizontal="right" vertical="center" shrinkToFit="1"/>
    </xf>
    <xf numFmtId="176" fontId="0" fillId="2" borderId="1" xfId="0" applyNumberFormat="1" applyFill="1" applyBorder="1" applyAlignment="1">
      <alignment vertical="center" shrinkToFit="1"/>
    </xf>
    <xf numFmtId="3" fontId="0" fillId="0" borderId="1" xfId="0" applyNumberFormat="1" applyFill="1" applyBorder="1" applyAlignment="1">
      <alignment horizontal="right" vertical="center" shrinkToFit="1"/>
    </xf>
    <xf numFmtId="0" fontId="0" fillId="0" borderId="3" xfId="0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176" fontId="0" fillId="3" borderId="1" xfId="0" applyNumberFormat="1" applyFill="1" applyBorder="1" applyAlignment="1">
      <alignment horizontal="right" vertical="center" shrinkToFit="1"/>
    </xf>
    <xf numFmtId="3" fontId="0" fillId="3" borderId="1" xfId="0" applyNumberFormat="1" applyFill="1" applyBorder="1" applyAlignment="1">
      <alignment horizontal="right" vertical="center" shrinkToFit="1"/>
    </xf>
    <xf numFmtId="0" fontId="0" fillId="3" borderId="1" xfId="0" applyFill="1" applyBorder="1" applyAlignment="1">
      <alignment vertical="center" shrinkToFit="1"/>
    </xf>
    <xf numFmtId="0" fontId="0" fillId="3" borderId="1" xfId="0" applyFill="1" applyBorder="1" applyAlignment="1">
      <alignment horizontal="center" vertical="center" shrinkToFit="1"/>
    </xf>
    <xf numFmtId="176" fontId="0" fillId="3" borderId="1" xfId="0" applyNumberFormat="1" applyFill="1" applyBorder="1" applyAlignment="1">
      <alignment vertical="center" shrinkToFit="1"/>
    </xf>
    <xf numFmtId="0" fontId="0" fillId="3" borderId="3" xfId="0" applyFill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wrapText="1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176" fontId="0" fillId="2" borderId="12" xfId="0" applyNumberFormat="1" applyFill="1" applyBorder="1" applyAlignment="1">
      <alignment horizontal="right" vertical="center" shrinkToFit="1"/>
    </xf>
    <xf numFmtId="176" fontId="0" fillId="2" borderId="13" xfId="0" applyNumberFormat="1" applyFill="1" applyBorder="1" applyAlignment="1">
      <alignment horizontal="right" vertical="center" shrinkToFit="1"/>
    </xf>
    <xf numFmtId="176" fontId="0" fillId="2" borderId="3" xfId="0" applyNumberFormat="1" applyFill="1" applyBorder="1" applyAlignment="1">
      <alignment horizontal="right" vertical="center" shrinkToFit="1"/>
    </xf>
    <xf numFmtId="3" fontId="0" fillId="2" borderId="12" xfId="0" applyNumberFormat="1" applyFill="1" applyBorder="1" applyAlignment="1">
      <alignment horizontal="right" vertical="center" shrinkToFit="1"/>
    </xf>
    <xf numFmtId="3" fontId="0" fillId="2" borderId="13" xfId="0" applyNumberFormat="1" applyFill="1" applyBorder="1" applyAlignment="1">
      <alignment horizontal="right" vertical="center" shrinkToFit="1"/>
    </xf>
    <xf numFmtId="3" fontId="0" fillId="2" borderId="3" xfId="0" applyNumberFormat="1" applyFill="1" applyBorder="1" applyAlignment="1">
      <alignment horizontal="right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wrapText="1" shrinkToFit="1"/>
    </xf>
    <xf numFmtId="0" fontId="0" fillId="3" borderId="13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176" fontId="0" fillId="3" borderId="12" xfId="0" applyNumberFormat="1" applyFill="1" applyBorder="1" applyAlignment="1">
      <alignment horizontal="right" vertical="center" shrinkToFit="1"/>
    </xf>
    <xf numFmtId="176" fontId="0" fillId="3" borderId="13" xfId="0" applyNumberFormat="1" applyFill="1" applyBorder="1" applyAlignment="1">
      <alignment horizontal="right" vertical="center" shrinkToFit="1"/>
    </xf>
    <xf numFmtId="176" fontId="0" fillId="3" borderId="3" xfId="0" applyNumberFormat="1" applyFill="1" applyBorder="1" applyAlignment="1">
      <alignment horizontal="right" vertical="center" shrinkToFit="1"/>
    </xf>
    <xf numFmtId="3" fontId="0" fillId="3" borderId="12" xfId="0" applyNumberFormat="1" applyFill="1" applyBorder="1" applyAlignment="1">
      <alignment horizontal="right" vertical="center" shrinkToFit="1"/>
    </xf>
    <xf numFmtId="3" fontId="0" fillId="3" borderId="13" xfId="0" applyNumberFormat="1" applyFill="1" applyBorder="1" applyAlignment="1">
      <alignment horizontal="right" vertical="center" shrinkToFit="1"/>
    </xf>
    <xf numFmtId="3" fontId="0" fillId="3" borderId="3" xfId="0" applyNumberFormat="1" applyFill="1" applyBorder="1" applyAlignment="1">
      <alignment horizontal="right" vertical="center" shrinkToFit="1"/>
    </xf>
    <xf numFmtId="0" fontId="0" fillId="0" borderId="12" xfId="0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176" fontId="0" fillId="0" borderId="12" xfId="0" applyNumberFormat="1" applyBorder="1" applyAlignment="1">
      <alignment horizontal="right" vertical="center" shrinkToFit="1"/>
    </xf>
    <xf numFmtId="176" fontId="0" fillId="0" borderId="13" xfId="0" applyNumberFormat="1" applyBorder="1" applyAlignment="1">
      <alignment horizontal="right" vertical="center" shrinkToFit="1"/>
    </xf>
    <xf numFmtId="176" fontId="0" fillId="0" borderId="3" xfId="0" applyNumberFormat="1" applyBorder="1" applyAlignment="1">
      <alignment horizontal="right" vertical="center" shrinkToFit="1"/>
    </xf>
    <xf numFmtId="3" fontId="0" fillId="0" borderId="12" xfId="0" applyNumberFormat="1" applyBorder="1" applyAlignment="1">
      <alignment horizontal="right" vertical="center" shrinkToFit="1"/>
    </xf>
    <xf numFmtId="3" fontId="0" fillId="0" borderId="13" xfId="0" applyNumberFormat="1" applyBorder="1" applyAlignment="1">
      <alignment horizontal="right" vertical="center" shrinkToFit="1"/>
    </xf>
    <xf numFmtId="3" fontId="0" fillId="0" borderId="3" xfId="0" applyNumberForma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44"/>
  <sheetViews>
    <sheetView showZeros="0" tabSelected="1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24" sqref="L24"/>
    </sheetView>
  </sheetViews>
  <sheetFormatPr baseColWidth="10" defaultColWidth="9" defaultRowHeight="19.5" customHeight="1"/>
  <cols>
    <col min="1" max="1" width="2" style="1" customWidth="1"/>
    <col min="2" max="2" width="14.6640625" style="1" customWidth="1"/>
    <col min="3" max="3" width="9" style="2"/>
    <col min="4" max="5" width="12.6640625" style="2" customWidth="1"/>
    <col min="6" max="9" width="7.6640625" style="1" customWidth="1"/>
    <col min="10" max="16" width="8.6640625" style="1" customWidth="1"/>
    <col min="17" max="17" width="34.6640625" style="1" customWidth="1"/>
    <col min="18" max="16384" width="9" style="1"/>
  </cols>
  <sheetData>
    <row r="2" spans="2:17" ht="40.5" customHeight="1">
      <c r="B2" s="34" t="s">
        <v>27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2:17" ht="19.5" customHeight="1">
      <c r="B3" s="10"/>
      <c r="C3" s="41" t="s">
        <v>0</v>
      </c>
      <c r="D3" s="42"/>
      <c r="E3" s="43"/>
      <c r="F3" s="29" t="s">
        <v>11</v>
      </c>
      <c r="G3" s="45"/>
      <c r="H3" s="45"/>
      <c r="I3" s="30"/>
      <c r="J3" s="29" t="s">
        <v>7</v>
      </c>
      <c r="K3" s="45"/>
      <c r="L3" s="45"/>
      <c r="M3" s="45"/>
      <c r="N3" s="45"/>
      <c r="O3" s="45"/>
      <c r="P3" s="30"/>
      <c r="Q3" s="19" t="s">
        <v>9</v>
      </c>
    </row>
    <row r="4" spans="2:17" ht="19.5" customHeight="1">
      <c r="B4" s="11"/>
      <c r="C4" s="26"/>
      <c r="D4" s="27"/>
      <c r="E4" s="28"/>
      <c r="F4" s="30"/>
      <c r="G4" s="44"/>
      <c r="H4" s="19" t="s">
        <v>5</v>
      </c>
      <c r="I4" s="19" t="s">
        <v>6</v>
      </c>
      <c r="J4" s="29" t="s">
        <v>14</v>
      </c>
      <c r="K4" s="30"/>
      <c r="L4" s="29" t="s">
        <v>15</v>
      </c>
      <c r="M4" s="30"/>
      <c r="N4" s="19" t="s">
        <v>8</v>
      </c>
      <c r="O4" s="19" t="s">
        <v>5</v>
      </c>
      <c r="P4" s="19" t="s">
        <v>24</v>
      </c>
      <c r="Q4" s="12"/>
    </row>
    <row r="5" spans="2:17" ht="19.5" customHeight="1">
      <c r="B5" s="31" t="s">
        <v>10</v>
      </c>
      <c r="C5" s="18" t="s">
        <v>1</v>
      </c>
      <c r="D5" s="18" t="s">
        <v>19</v>
      </c>
      <c r="E5" s="18" t="s">
        <v>30</v>
      </c>
      <c r="F5" s="13">
        <v>7.87</v>
      </c>
      <c r="G5" s="13">
        <v>0.91</v>
      </c>
      <c r="H5" s="13">
        <f>SUM(F5:G5)</f>
        <v>8.7799999999999994</v>
      </c>
      <c r="I5" s="35">
        <f>SUM(H5:H8)</f>
        <v>15.73</v>
      </c>
      <c r="J5" s="14">
        <v>25000</v>
      </c>
      <c r="K5" s="14">
        <v>175000</v>
      </c>
      <c r="L5" s="14">
        <f>F5*J5</f>
        <v>196750</v>
      </c>
      <c r="M5" s="14">
        <f>G5*K5</f>
        <v>159250</v>
      </c>
      <c r="N5" s="14">
        <v>20000</v>
      </c>
      <c r="O5" s="14">
        <f>SUM(L5:M5)+N5</f>
        <v>376000</v>
      </c>
      <c r="P5" s="38">
        <f>SUM(O5:O8)</f>
        <v>569750</v>
      </c>
      <c r="Q5" s="9"/>
    </row>
    <row r="6" spans="2:17" ht="19.5" customHeight="1">
      <c r="B6" s="32"/>
      <c r="C6" s="8" t="s">
        <v>2</v>
      </c>
      <c r="D6" s="18"/>
      <c r="E6" s="18"/>
      <c r="F6" s="15"/>
      <c r="G6" s="15"/>
      <c r="H6" s="13">
        <f t="shared" ref="H6:H8" si="0">SUM(F6:G6)</f>
        <v>0</v>
      </c>
      <c r="I6" s="36"/>
      <c r="J6" s="14"/>
      <c r="K6" s="14"/>
      <c r="L6" s="14">
        <f t="shared" ref="L6:L8" si="1">F6*J6</f>
        <v>0</v>
      </c>
      <c r="M6" s="14">
        <f t="shared" ref="M6:M8" si="2">G6*K6</f>
        <v>0</v>
      </c>
      <c r="N6" s="14"/>
      <c r="O6" s="14">
        <f t="shared" ref="O6:O8" si="3">SUM(L6:M6)+N6</f>
        <v>0</v>
      </c>
      <c r="P6" s="39"/>
      <c r="Q6" s="9"/>
    </row>
    <row r="7" spans="2:17" ht="19.5" customHeight="1">
      <c r="B7" s="32"/>
      <c r="C7" s="8" t="s">
        <v>3</v>
      </c>
      <c r="D7" s="18" t="s">
        <v>19</v>
      </c>
      <c r="E7" s="18"/>
      <c r="F7" s="15">
        <v>6.95</v>
      </c>
      <c r="G7" s="15"/>
      <c r="H7" s="13">
        <f t="shared" si="0"/>
        <v>6.95</v>
      </c>
      <c r="I7" s="36"/>
      <c r="J7" s="14">
        <v>25000</v>
      </c>
      <c r="K7" s="14"/>
      <c r="L7" s="14">
        <f t="shared" si="1"/>
        <v>173750</v>
      </c>
      <c r="M7" s="14">
        <f t="shared" si="2"/>
        <v>0</v>
      </c>
      <c r="N7" s="14"/>
      <c r="O7" s="14">
        <f t="shared" si="3"/>
        <v>173750</v>
      </c>
      <c r="P7" s="39"/>
      <c r="Q7" s="9"/>
    </row>
    <row r="8" spans="2:17" ht="19.5" customHeight="1">
      <c r="B8" s="33"/>
      <c r="C8" s="8" t="s">
        <v>4</v>
      </c>
      <c r="D8" s="8"/>
      <c r="E8" s="8"/>
      <c r="F8" s="15"/>
      <c r="G8" s="15"/>
      <c r="H8" s="13">
        <f t="shared" si="0"/>
        <v>0</v>
      </c>
      <c r="I8" s="37"/>
      <c r="J8" s="14"/>
      <c r="K8" s="14"/>
      <c r="L8" s="14">
        <f t="shared" si="1"/>
        <v>0</v>
      </c>
      <c r="M8" s="14">
        <f t="shared" si="2"/>
        <v>0</v>
      </c>
      <c r="N8" s="14">
        <v>20000</v>
      </c>
      <c r="O8" s="14">
        <f t="shared" si="3"/>
        <v>20000</v>
      </c>
      <c r="P8" s="40"/>
      <c r="Q8" s="9" t="s">
        <v>26</v>
      </c>
    </row>
    <row r="9" spans="2:17" ht="19.5" customHeight="1">
      <c r="B9" s="46" t="s">
        <v>12</v>
      </c>
      <c r="C9" s="25" t="s">
        <v>1</v>
      </c>
      <c r="D9" s="25" t="s">
        <v>19</v>
      </c>
      <c r="E9" s="25" t="s">
        <v>31</v>
      </c>
      <c r="F9" s="20">
        <v>1.1200000000000001</v>
      </c>
      <c r="G9" s="20">
        <v>6.13</v>
      </c>
      <c r="H9" s="20">
        <f>SUM(F9:G9)</f>
        <v>7.25</v>
      </c>
      <c r="I9" s="49">
        <f t="shared" ref="I9" si="4">SUM(H9:H12)</f>
        <v>14.2</v>
      </c>
      <c r="J9" s="21">
        <v>25000</v>
      </c>
      <c r="K9" s="21">
        <v>17000</v>
      </c>
      <c r="L9" s="21">
        <f>F9*J9</f>
        <v>28000.000000000004</v>
      </c>
      <c r="M9" s="21">
        <f>G9*K9</f>
        <v>104210</v>
      </c>
      <c r="N9" s="21"/>
      <c r="O9" s="21">
        <f t="shared" ref="O9:O12" si="5">SUM(L9:M9)+N9</f>
        <v>132210</v>
      </c>
      <c r="P9" s="52">
        <f>SUM(O9:O12)</f>
        <v>272200</v>
      </c>
      <c r="Q9" s="22"/>
    </row>
    <row r="10" spans="2:17" ht="19.5" customHeight="1">
      <c r="B10" s="47"/>
      <c r="C10" s="23" t="s">
        <v>2</v>
      </c>
      <c r="D10" s="25"/>
      <c r="E10" s="23"/>
      <c r="F10" s="24"/>
      <c r="G10" s="24"/>
      <c r="H10" s="20">
        <f t="shared" ref="H10:H28" si="6">SUM(F10:G10)</f>
        <v>0</v>
      </c>
      <c r="I10" s="50"/>
      <c r="J10" s="21"/>
      <c r="K10" s="21"/>
      <c r="L10" s="21">
        <f t="shared" ref="L10:L28" si="7">F10*J10</f>
        <v>0</v>
      </c>
      <c r="M10" s="21">
        <f t="shared" ref="M10:M28" si="8">G10*K10</f>
        <v>0</v>
      </c>
      <c r="N10" s="21"/>
      <c r="O10" s="21">
        <f t="shared" si="5"/>
        <v>0</v>
      </c>
      <c r="P10" s="53"/>
      <c r="Q10" s="22"/>
    </row>
    <row r="11" spans="2:17" ht="19.5" customHeight="1">
      <c r="B11" s="47"/>
      <c r="C11" s="23" t="s">
        <v>3</v>
      </c>
      <c r="D11" s="25" t="s">
        <v>19</v>
      </c>
      <c r="E11" s="23" t="s">
        <v>31</v>
      </c>
      <c r="F11" s="24">
        <v>0.23</v>
      </c>
      <c r="G11" s="24">
        <v>6.72</v>
      </c>
      <c r="H11" s="20">
        <f t="shared" si="6"/>
        <v>6.95</v>
      </c>
      <c r="I11" s="50"/>
      <c r="J11" s="21">
        <v>25000</v>
      </c>
      <c r="K11" s="21">
        <v>17000</v>
      </c>
      <c r="L11" s="21">
        <f t="shared" si="7"/>
        <v>5750</v>
      </c>
      <c r="M11" s="21">
        <f t="shared" si="8"/>
        <v>114240</v>
      </c>
      <c r="N11" s="21"/>
      <c r="O11" s="21">
        <f t="shared" si="5"/>
        <v>119990</v>
      </c>
      <c r="P11" s="53"/>
      <c r="Q11" s="22"/>
    </row>
    <row r="12" spans="2:17" ht="19.5" customHeight="1">
      <c r="B12" s="48"/>
      <c r="C12" s="23" t="s">
        <v>4</v>
      </c>
      <c r="D12" s="23"/>
      <c r="E12" s="23"/>
      <c r="F12" s="24"/>
      <c r="G12" s="24"/>
      <c r="H12" s="20">
        <f t="shared" si="6"/>
        <v>0</v>
      </c>
      <c r="I12" s="51"/>
      <c r="J12" s="21"/>
      <c r="K12" s="21"/>
      <c r="L12" s="21">
        <f t="shared" si="7"/>
        <v>0</v>
      </c>
      <c r="M12" s="21">
        <f t="shared" si="8"/>
        <v>0</v>
      </c>
      <c r="N12" s="21">
        <v>20000</v>
      </c>
      <c r="O12" s="21">
        <f t="shared" si="5"/>
        <v>20000</v>
      </c>
      <c r="P12" s="54"/>
      <c r="Q12" s="22" t="s">
        <v>26</v>
      </c>
    </row>
    <row r="13" spans="2:17" ht="19.5" customHeight="1">
      <c r="B13" s="31" t="s">
        <v>13</v>
      </c>
      <c r="C13" s="18" t="s">
        <v>1</v>
      </c>
      <c r="D13" s="18" t="s">
        <v>20</v>
      </c>
      <c r="E13" s="18"/>
      <c r="F13" s="13">
        <v>7.56</v>
      </c>
      <c r="G13" s="13"/>
      <c r="H13" s="13">
        <f t="shared" si="6"/>
        <v>7.56</v>
      </c>
      <c r="I13" s="35">
        <f t="shared" ref="I13" si="9">SUM(H13:H16)</f>
        <v>14.51</v>
      </c>
      <c r="J13" s="14">
        <v>21000</v>
      </c>
      <c r="K13" s="14"/>
      <c r="L13" s="14">
        <f t="shared" si="7"/>
        <v>158760</v>
      </c>
      <c r="M13" s="14">
        <f t="shared" si="8"/>
        <v>0</v>
      </c>
      <c r="N13" s="14">
        <v>20000</v>
      </c>
      <c r="O13" s="14">
        <f t="shared" ref="O13:O28" si="10">SUM(L13:M13)+N13</f>
        <v>178760</v>
      </c>
      <c r="P13" s="38">
        <f t="shared" ref="P13" si="11">SUM(O13:O16)</f>
        <v>290950</v>
      </c>
      <c r="Q13" s="9" t="s">
        <v>29</v>
      </c>
    </row>
    <row r="14" spans="2:17" ht="19.5" customHeight="1">
      <c r="B14" s="32"/>
      <c r="C14" s="8" t="s">
        <v>2</v>
      </c>
      <c r="D14" s="18"/>
      <c r="E14" s="8"/>
      <c r="F14" s="15"/>
      <c r="G14" s="15"/>
      <c r="H14" s="13">
        <f t="shared" si="6"/>
        <v>0</v>
      </c>
      <c r="I14" s="36"/>
      <c r="J14" s="14"/>
      <c r="K14" s="14"/>
      <c r="L14" s="14">
        <f t="shared" si="7"/>
        <v>0</v>
      </c>
      <c r="M14" s="14">
        <f t="shared" si="8"/>
        <v>0</v>
      </c>
      <c r="N14" s="14"/>
      <c r="O14" s="14">
        <f t="shared" si="10"/>
        <v>0</v>
      </c>
      <c r="P14" s="39"/>
      <c r="Q14" s="9"/>
    </row>
    <row r="15" spans="2:17" ht="19.5" customHeight="1">
      <c r="B15" s="32"/>
      <c r="C15" s="8" t="s">
        <v>28</v>
      </c>
      <c r="D15" s="18" t="s">
        <v>20</v>
      </c>
      <c r="E15" s="8" t="s">
        <v>41</v>
      </c>
      <c r="F15" s="15">
        <v>0.23</v>
      </c>
      <c r="G15" s="15">
        <v>6.72</v>
      </c>
      <c r="H15" s="13">
        <f t="shared" si="6"/>
        <v>6.95</v>
      </c>
      <c r="I15" s="36"/>
      <c r="J15" s="14">
        <v>21000</v>
      </c>
      <c r="K15" s="14">
        <v>13000</v>
      </c>
      <c r="L15" s="14">
        <f t="shared" si="7"/>
        <v>4830</v>
      </c>
      <c r="M15" s="14">
        <f t="shared" si="8"/>
        <v>87360</v>
      </c>
      <c r="N15" s="14"/>
      <c r="O15" s="14">
        <f t="shared" si="10"/>
        <v>92190</v>
      </c>
      <c r="P15" s="39"/>
      <c r="Q15" s="9"/>
    </row>
    <row r="16" spans="2:17" ht="19.5" customHeight="1">
      <c r="B16" s="33"/>
      <c r="C16" s="8" t="s">
        <v>4</v>
      </c>
      <c r="D16" s="8"/>
      <c r="E16" s="8"/>
      <c r="F16" s="15"/>
      <c r="G16" s="15"/>
      <c r="H16" s="13">
        <f t="shared" si="6"/>
        <v>0</v>
      </c>
      <c r="I16" s="37"/>
      <c r="J16" s="14"/>
      <c r="K16" s="14"/>
      <c r="L16" s="14">
        <f t="shared" si="7"/>
        <v>0</v>
      </c>
      <c r="M16" s="14">
        <f t="shared" si="8"/>
        <v>0</v>
      </c>
      <c r="N16" s="14">
        <v>20000</v>
      </c>
      <c r="O16" s="14">
        <f t="shared" si="10"/>
        <v>20000</v>
      </c>
      <c r="P16" s="40"/>
      <c r="Q16" s="9" t="s">
        <v>26</v>
      </c>
    </row>
    <row r="17" spans="2:17" ht="19.5" customHeight="1">
      <c r="B17" s="46" t="s">
        <v>16</v>
      </c>
      <c r="C17" s="25" t="s">
        <v>1</v>
      </c>
      <c r="D17" s="25" t="s">
        <v>22</v>
      </c>
      <c r="E17" s="25" t="s">
        <v>41</v>
      </c>
      <c r="F17" s="20">
        <v>1.27</v>
      </c>
      <c r="G17" s="20">
        <v>5.18</v>
      </c>
      <c r="H17" s="20">
        <f t="shared" si="6"/>
        <v>6.4499999999999993</v>
      </c>
      <c r="I17" s="49">
        <f t="shared" ref="I17" si="12">SUM(H17:H20)</f>
        <v>8.8899999999999988</v>
      </c>
      <c r="J17" s="21">
        <v>23000</v>
      </c>
      <c r="K17" s="21">
        <v>13000</v>
      </c>
      <c r="L17" s="21">
        <f t="shared" si="7"/>
        <v>29210</v>
      </c>
      <c r="M17" s="21">
        <f t="shared" si="8"/>
        <v>67340</v>
      </c>
      <c r="N17" s="21"/>
      <c r="O17" s="21">
        <f t="shared" si="10"/>
        <v>96550</v>
      </c>
      <c r="P17" s="52">
        <f t="shared" ref="P17" si="13">SUM(O17:O20)</f>
        <v>149870</v>
      </c>
      <c r="Q17" s="22"/>
    </row>
    <row r="18" spans="2:17" ht="19.5" customHeight="1">
      <c r="B18" s="47"/>
      <c r="C18" s="23" t="s">
        <v>2</v>
      </c>
      <c r="D18" s="25"/>
      <c r="E18" s="23"/>
      <c r="F18" s="24"/>
      <c r="G18" s="24"/>
      <c r="H18" s="20">
        <f t="shared" si="6"/>
        <v>0</v>
      </c>
      <c r="I18" s="50"/>
      <c r="J18" s="21"/>
      <c r="K18" s="21"/>
      <c r="L18" s="21">
        <f t="shared" si="7"/>
        <v>0</v>
      </c>
      <c r="M18" s="21">
        <f t="shared" si="8"/>
        <v>0</v>
      </c>
      <c r="N18" s="21"/>
      <c r="O18" s="21">
        <f t="shared" si="10"/>
        <v>0</v>
      </c>
      <c r="P18" s="53"/>
      <c r="Q18" s="22"/>
    </row>
    <row r="19" spans="2:17" ht="19.5" customHeight="1">
      <c r="B19" s="47"/>
      <c r="C19" s="23" t="s">
        <v>3</v>
      </c>
      <c r="D19" s="25" t="s">
        <v>22</v>
      </c>
      <c r="E19" s="23" t="s">
        <v>41</v>
      </c>
      <c r="F19" s="24">
        <v>0.16</v>
      </c>
      <c r="G19" s="24">
        <v>2.2799999999999998</v>
      </c>
      <c r="H19" s="20">
        <f t="shared" si="6"/>
        <v>2.44</v>
      </c>
      <c r="I19" s="50"/>
      <c r="J19" s="21">
        <v>23000</v>
      </c>
      <c r="K19" s="21">
        <v>13000</v>
      </c>
      <c r="L19" s="21">
        <f t="shared" si="7"/>
        <v>3680</v>
      </c>
      <c r="M19" s="21">
        <f t="shared" si="8"/>
        <v>29639.999999999996</v>
      </c>
      <c r="N19" s="21"/>
      <c r="O19" s="21">
        <f t="shared" si="10"/>
        <v>33320</v>
      </c>
      <c r="P19" s="53"/>
      <c r="Q19" s="22"/>
    </row>
    <row r="20" spans="2:17" ht="19.5" customHeight="1">
      <c r="B20" s="48"/>
      <c r="C20" s="23" t="s">
        <v>4</v>
      </c>
      <c r="D20" s="23"/>
      <c r="E20" s="23"/>
      <c r="F20" s="24"/>
      <c r="G20" s="24"/>
      <c r="H20" s="20">
        <f t="shared" si="6"/>
        <v>0</v>
      </c>
      <c r="I20" s="51"/>
      <c r="J20" s="21"/>
      <c r="K20" s="21"/>
      <c r="L20" s="21">
        <f t="shared" si="7"/>
        <v>0</v>
      </c>
      <c r="M20" s="21">
        <f t="shared" si="8"/>
        <v>0</v>
      </c>
      <c r="N20" s="21">
        <v>20000</v>
      </c>
      <c r="O20" s="21">
        <f t="shared" si="10"/>
        <v>20000</v>
      </c>
      <c r="P20" s="54"/>
      <c r="Q20" s="22" t="s">
        <v>26</v>
      </c>
    </row>
    <row r="21" spans="2:17" ht="19.5" customHeight="1">
      <c r="B21" s="31" t="s">
        <v>17</v>
      </c>
      <c r="C21" s="18" t="s">
        <v>1</v>
      </c>
      <c r="D21" s="18" t="s">
        <v>23</v>
      </c>
      <c r="E21" s="18" t="s">
        <v>30</v>
      </c>
      <c r="F21" s="13">
        <v>8.23</v>
      </c>
      <c r="G21" s="13">
        <v>0.65</v>
      </c>
      <c r="H21" s="13">
        <f t="shared" si="6"/>
        <v>8.8800000000000008</v>
      </c>
      <c r="I21" s="35">
        <f t="shared" ref="I21" si="14">SUM(H21:H24)</f>
        <v>15.830000000000002</v>
      </c>
      <c r="J21" s="14">
        <v>25000</v>
      </c>
      <c r="K21" s="14">
        <v>175000</v>
      </c>
      <c r="L21" s="14">
        <f t="shared" si="7"/>
        <v>205750</v>
      </c>
      <c r="M21" s="14">
        <f t="shared" si="8"/>
        <v>113750</v>
      </c>
      <c r="N21" s="14">
        <v>30000</v>
      </c>
      <c r="O21" s="14">
        <f t="shared" si="10"/>
        <v>349500</v>
      </c>
      <c r="P21" s="38">
        <f t="shared" ref="P21" si="15">SUM(O21:O24)</f>
        <v>523250</v>
      </c>
      <c r="Q21" s="9" t="s">
        <v>32</v>
      </c>
    </row>
    <row r="22" spans="2:17" ht="19.5" customHeight="1">
      <c r="B22" s="32"/>
      <c r="C22" s="8" t="s">
        <v>2</v>
      </c>
      <c r="D22" s="18"/>
      <c r="E22" s="8"/>
      <c r="F22" s="15"/>
      <c r="G22" s="15"/>
      <c r="H22" s="13">
        <f t="shared" si="6"/>
        <v>0</v>
      </c>
      <c r="I22" s="36"/>
      <c r="J22" s="14"/>
      <c r="K22" s="14"/>
      <c r="L22" s="14">
        <f t="shared" si="7"/>
        <v>0</v>
      </c>
      <c r="M22" s="14">
        <f t="shared" si="8"/>
        <v>0</v>
      </c>
      <c r="N22" s="14"/>
      <c r="O22" s="14">
        <f t="shared" si="10"/>
        <v>0</v>
      </c>
      <c r="P22" s="39"/>
      <c r="Q22" s="9"/>
    </row>
    <row r="23" spans="2:17" ht="19.5" customHeight="1">
      <c r="B23" s="32"/>
      <c r="C23" s="8" t="s">
        <v>3</v>
      </c>
      <c r="D23" s="18" t="s">
        <v>23</v>
      </c>
      <c r="E23" s="8"/>
      <c r="F23" s="15">
        <v>6.95</v>
      </c>
      <c r="G23" s="15"/>
      <c r="H23" s="13">
        <f t="shared" si="6"/>
        <v>6.95</v>
      </c>
      <c r="I23" s="36"/>
      <c r="J23" s="14">
        <v>25000</v>
      </c>
      <c r="K23" s="14"/>
      <c r="L23" s="14">
        <f t="shared" si="7"/>
        <v>173750</v>
      </c>
      <c r="M23" s="14">
        <f t="shared" si="8"/>
        <v>0</v>
      </c>
      <c r="N23" s="14"/>
      <c r="O23" s="14">
        <f t="shared" si="10"/>
        <v>173750</v>
      </c>
      <c r="P23" s="39"/>
      <c r="Q23" s="9"/>
    </row>
    <row r="24" spans="2:17" ht="19.5" customHeight="1">
      <c r="B24" s="33"/>
      <c r="C24" s="8" t="s">
        <v>4</v>
      </c>
      <c r="D24" s="8"/>
      <c r="E24" s="8"/>
      <c r="F24" s="15"/>
      <c r="G24" s="15"/>
      <c r="H24" s="13">
        <f t="shared" si="6"/>
        <v>0</v>
      </c>
      <c r="I24" s="37"/>
      <c r="J24" s="14"/>
      <c r="K24" s="14"/>
      <c r="L24" s="14">
        <f t="shared" si="7"/>
        <v>0</v>
      </c>
      <c r="M24" s="14">
        <f t="shared" si="8"/>
        <v>0</v>
      </c>
      <c r="N24" s="14"/>
      <c r="O24" s="14">
        <f t="shared" si="10"/>
        <v>0</v>
      </c>
      <c r="P24" s="40"/>
      <c r="Q24" s="9"/>
    </row>
    <row r="25" spans="2:17" ht="19.5" customHeight="1">
      <c r="B25" s="46" t="s">
        <v>18</v>
      </c>
      <c r="C25" s="25" t="s">
        <v>1</v>
      </c>
      <c r="D25" s="25" t="s">
        <v>19</v>
      </c>
      <c r="E25" s="25" t="s">
        <v>21</v>
      </c>
      <c r="F25" s="20">
        <v>5.41</v>
      </c>
      <c r="G25" s="20">
        <v>6.51</v>
      </c>
      <c r="H25" s="20">
        <f t="shared" si="6"/>
        <v>11.92</v>
      </c>
      <c r="I25" s="49">
        <f t="shared" ref="I25" si="16">SUM(H25:H28)</f>
        <v>14.32</v>
      </c>
      <c r="J25" s="21">
        <v>25000</v>
      </c>
      <c r="K25" s="21">
        <v>22000</v>
      </c>
      <c r="L25" s="21">
        <f t="shared" si="7"/>
        <v>135250</v>
      </c>
      <c r="M25" s="21">
        <f t="shared" si="8"/>
        <v>143220</v>
      </c>
      <c r="N25" s="21">
        <v>50000</v>
      </c>
      <c r="O25" s="21">
        <f t="shared" si="10"/>
        <v>328470</v>
      </c>
      <c r="P25" s="52">
        <f t="shared" ref="P25" si="17">SUM(O25:O28)</f>
        <v>408110</v>
      </c>
      <c r="Q25" s="22" t="s">
        <v>25</v>
      </c>
    </row>
    <row r="26" spans="2:17" ht="19.5" customHeight="1">
      <c r="B26" s="47"/>
      <c r="C26" s="23" t="s">
        <v>2</v>
      </c>
      <c r="D26" s="25"/>
      <c r="E26" s="25"/>
      <c r="F26" s="24"/>
      <c r="G26" s="24"/>
      <c r="H26" s="20">
        <f t="shared" si="6"/>
        <v>0</v>
      </c>
      <c r="I26" s="50"/>
      <c r="J26" s="21"/>
      <c r="K26" s="21"/>
      <c r="L26" s="21">
        <f t="shared" si="7"/>
        <v>0</v>
      </c>
      <c r="M26" s="21">
        <f t="shared" si="8"/>
        <v>0</v>
      </c>
      <c r="N26" s="21"/>
      <c r="O26" s="21">
        <f t="shared" si="10"/>
        <v>0</v>
      </c>
      <c r="P26" s="53"/>
      <c r="Q26" s="22"/>
    </row>
    <row r="27" spans="2:17" ht="19.5" customHeight="1">
      <c r="B27" s="47"/>
      <c r="C27" s="23" t="s">
        <v>3</v>
      </c>
      <c r="D27" s="25" t="s">
        <v>19</v>
      </c>
      <c r="E27" s="25" t="s">
        <v>21</v>
      </c>
      <c r="F27" s="24">
        <v>2.2799999999999998</v>
      </c>
      <c r="G27" s="24">
        <v>0.12</v>
      </c>
      <c r="H27" s="20">
        <f t="shared" si="6"/>
        <v>2.4</v>
      </c>
      <c r="I27" s="50"/>
      <c r="J27" s="21">
        <v>25000</v>
      </c>
      <c r="K27" s="21">
        <v>22000</v>
      </c>
      <c r="L27" s="21">
        <f t="shared" si="7"/>
        <v>56999.999999999993</v>
      </c>
      <c r="M27" s="21">
        <f t="shared" si="8"/>
        <v>2640</v>
      </c>
      <c r="N27" s="21"/>
      <c r="O27" s="21">
        <f t="shared" si="10"/>
        <v>59639.999999999993</v>
      </c>
      <c r="P27" s="53"/>
      <c r="Q27" s="22"/>
    </row>
    <row r="28" spans="2:17" ht="19.5" customHeight="1">
      <c r="B28" s="48"/>
      <c r="C28" s="23" t="s">
        <v>4</v>
      </c>
      <c r="D28" s="23"/>
      <c r="E28" s="23"/>
      <c r="F28" s="24"/>
      <c r="G28" s="24"/>
      <c r="H28" s="20">
        <f t="shared" si="6"/>
        <v>0</v>
      </c>
      <c r="I28" s="51"/>
      <c r="J28" s="21"/>
      <c r="K28" s="21"/>
      <c r="L28" s="21">
        <f t="shared" si="7"/>
        <v>0</v>
      </c>
      <c r="M28" s="21">
        <f t="shared" si="8"/>
        <v>0</v>
      </c>
      <c r="N28" s="21">
        <v>20000</v>
      </c>
      <c r="O28" s="21">
        <f t="shared" si="10"/>
        <v>20000</v>
      </c>
      <c r="P28" s="54"/>
      <c r="Q28" s="22" t="s">
        <v>26</v>
      </c>
    </row>
    <row r="29" spans="2:17" ht="19.5" customHeight="1">
      <c r="B29" s="31" t="s">
        <v>37</v>
      </c>
      <c r="C29" s="18" t="s">
        <v>1</v>
      </c>
      <c r="D29" s="18" t="s">
        <v>33</v>
      </c>
      <c r="E29" s="18"/>
      <c r="F29" s="13">
        <v>7</v>
      </c>
      <c r="G29" s="13"/>
      <c r="H29" s="13">
        <f t="shared" ref="H29:H44" si="18">SUM(F29:G29)</f>
        <v>7</v>
      </c>
      <c r="I29" s="35">
        <f t="shared" ref="I29:I37" si="19">SUM(H29:H32)</f>
        <v>9.69</v>
      </c>
      <c r="J29" s="14">
        <v>21000</v>
      </c>
      <c r="K29" s="14"/>
      <c r="L29" s="14">
        <f t="shared" ref="L29:L44" si="20">F29*J29</f>
        <v>147000</v>
      </c>
      <c r="M29" s="14">
        <f t="shared" ref="M29:M44" si="21">G29*K29</f>
        <v>0</v>
      </c>
      <c r="N29" s="14">
        <v>30000</v>
      </c>
      <c r="O29" s="14">
        <f t="shared" ref="O29:O44" si="22">SUM(L29:M29)+N29</f>
        <v>177000</v>
      </c>
      <c r="P29" s="38">
        <f t="shared" ref="P29" si="23">SUM(O29:O32)</f>
        <v>235250</v>
      </c>
      <c r="Q29" s="9" t="s">
        <v>34</v>
      </c>
    </row>
    <row r="30" spans="2:17" ht="19.5" customHeight="1">
      <c r="B30" s="32"/>
      <c r="C30" s="8" t="s">
        <v>2</v>
      </c>
      <c r="D30" s="8"/>
      <c r="E30" s="8"/>
      <c r="F30" s="15"/>
      <c r="G30" s="15"/>
      <c r="H30" s="13">
        <f t="shared" si="18"/>
        <v>0</v>
      </c>
      <c r="I30" s="36"/>
      <c r="J30" s="14"/>
      <c r="K30" s="14"/>
      <c r="L30" s="14">
        <f t="shared" si="20"/>
        <v>0</v>
      </c>
      <c r="M30" s="14">
        <f t="shared" si="21"/>
        <v>0</v>
      </c>
      <c r="N30" s="14"/>
      <c r="O30" s="14">
        <f t="shared" si="22"/>
        <v>0</v>
      </c>
      <c r="P30" s="39"/>
      <c r="Q30" s="9"/>
    </row>
    <row r="31" spans="2:17" ht="19.5" customHeight="1">
      <c r="B31" s="32"/>
      <c r="C31" s="8" t="s">
        <v>3</v>
      </c>
      <c r="D31" s="8" t="s">
        <v>20</v>
      </c>
      <c r="E31" s="8" t="s">
        <v>41</v>
      </c>
      <c r="F31" s="15">
        <v>0.41</v>
      </c>
      <c r="G31" s="15">
        <v>2.2799999999999998</v>
      </c>
      <c r="H31" s="13">
        <f t="shared" si="18"/>
        <v>2.69</v>
      </c>
      <c r="I31" s="36"/>
      <c r="J31" s="14">
        <v>21000</v>
      </c>
      <c r="K31" s="14">
        <v>13000</v>
      </c>
      <c r="L31" s="14">
        <f t="shared" si="20"/>
        <v>8610</v>
      </c>
      <c r="M31" s="14">
        <f t="shared" si="21"/>
        <v>29639.999999999996</v>
      </c>
      <c r="N31" s="14"/>
      <c r="O31" s="14">
        <f t="shared" si="22"/>
        <v>38250</v>
      </c>
      <c r="P31" s="39"/>
      <c r="Q31" s="9"/>
    </row>
    <row r="32" spans="2:17" ht="19.5" customHeight="1">
      <c r="B32" s="33"/>
      <c r="C32" s="8" t="s">
        <v>4</v>
      </c>
      <c r="D32" s="8"/>
      <c r="E32" s="8"/>
      <c r="F32" s="15"/>
      <c r="G32" s="15"/>
      <c r="H32" s="13">
        <f t="shared" si="18"/>
        <v>0</v>
      </c>
      <c r="I32" s="37"/>
      <c r="J32" s="14"/>
      <c r="K32" s="14"/>
      <c r="L32" s="14">
        <f t="shared" si="20"/>
        <v>0</v>
      </c>
      <c r="M32" s="14">
        <f t="shared" si="21"/>
        <v>0</v>
      </c>
      <c r="N32" s="14">
        <v>20000</v>
      </c>
      <c r="O32" s="14">
        <f t="shared" si="22"/>
        <v>20000</v>
      </c>
      <c r="P32" s="40"/>
      <c r="Q32" s="9" t="s">
        <v>26</v>
      </c>
    </row>
    <row r="33" spans="2:17" ht="19.5" customHeight="1">
      <c r="B33" s="55" t="s">
        <v>38</v>
      </c>
      <c r="C33" s="17" t="s">
        <v>1</v>
      </c>
      <c r="D33" s="17" t="s">
        <v>42</v>
      </c>
      <c r="E33" s="17"/>
      <c r="F33" s="6">
        <v>8.1</v>
      </c>
      <c r="G33" s="6"/>
      <c r="H33" s="6">
        <f t="shared" si="18"/>
        <v>8.1</v>
      </c>
      <c r="I33" s="58">
        <f t="shared" ref="I33:I41" si="24">SUM(H33:H36)</f>
        <v>10.549999999999999</v>
      </c>
      <c r="J33" s="7">
        <v>19500</v>
      </c>
      <c r="K33" s="7"/>
      <c r="L33" s="7">
        <f t="shared" si="20"/>
        <v>157950</v>
      </c>
      <c r="M33" s="7">
        <f t="shared" si="21"/>
        <v>0</v>
      </c>
      <c r="N33" s="7">
        <v>40000</v>
      </c>
      <c r="O33" s="16">
        <f t="shared" si="22"/>
        <v>197950</v>
      </c>
      <c r="P33" s="61">
        <f t="shared" ref="P33" si="25">SUM(O33:O36)</f>
        <v>260025</v>
      </c>
      <c r="Q33" s="4" t="s">
        <v>35</v>
      </c>
    </row>
    <row r="34" spans="2:17" ht="19.5" customHeight="1">
      <c r="B34" s="56"/>
      <c r="C34" s="3" t="s">
        <v>2</v>
      </c>
      <c r="D34" s="17"/>
      <c r="E34" s="3"/>
      <c r="F34" s="5"/>
      <c r="G34" s="5"/>
      <c r="H34" s="6">
        <f t="shared" si="18"/>
        <v>0</v>
      </c>
      <c r="I34" s="59"/>
      <c r="J34" s="7"/>
      <c r="K34" s="7"/>
      <c r="L34" s="7">
        <f t="shared" si="20"/>
        <v>0</v>
      </c>
      <c r="M34" s="7">
        <f t="shared" si="21"/>
        <v>0</v>
      </c>
      <c r="N34" s="7"/>
      <c r="O34" s="16">
        <f t="shared" si="22"/>
        <v>0</v>
      </c>
      <c r="P34" s="62"/>
      <c r="Q34" s="4"/>
    </row>
    <row r="35" spans="2:17" ht="19.5" customHeight="1">
      <c r="B35" s="56"/>
      <c r="C35" s="3" t="s">
        <v>3</v>
      </c>
      <c r="D35" s="17" t="s">
        <v>42</v>
      </c>
      <c r="E35" s="3" t="s">
        <v>31</v>
      </c>
      <c r="F35" s="5">
        <v>0.17</v>
      </c>
      <c r="G35" s="5">
        <v>2.2799999999999998</v>
      </c>
      <c r="H35" s="6">
        <f t="shared" si="18"/>
        <v>2.4499999999999997</v>
      </c>
      <c r="I35" s="59"/>
      <c r="J35" s="7">
        <v>19500</v>
      </c>
      <c r="K35" s="7">
        <v>17000</v>
      </c>
      <c r="L35" s="7">
        <f t="shared" si="20"/>
        <v>3315.0000000000005</v>
      </c>
      <c r="M35" s="7">
        <f t="shared" si="21"/>
        <v>38760</v>
      </c>
      <c r="N35" s="7"/>
      <c r="O35" s="16">
        <f t="shared" si="22"/>
        <v>42075</v>
      </c>
      <c r="P35" s="62"/>
      <c r="Q35" s="4"/>
    </row>
    <row r="36" spans="2:17" ht="19.5" customHeight="1">
      <c r="B36" s="57"/>
      <c r="C36" s="3" t="s">
        <v>4</v>
      </c>
      <c r="D36" s="3"/>
      <c r="E36" s="3"/>
      <c r="F36" s="5"/>
      <c r="G36" s="5"/>
      <c r="H36" s="6">
        <f t="shared" si="18"/>
        <v>0</v>
      </c>
      <c r="I36" s="60"/>
      <c r="J36" s="7"/>
      <c r="K36" s="7"/>
      <c r="L36" s="7">
        <f t="shared" si="20"/>
        <v>0</v>
      </c>
      <c r="M36" s="7">
        <f t="shared" si="21"/>
        <v>0</v>
      </c>
      <c r="N36" s="7">
        <v>20000</v>
      </c>
      <c r="O36" s="16">
        <f t="shared" si="22"/>
        <v>20000</v>
      </c>
      <c r="P36" s="63"/>
      <c r="Q36" s="22" t="s">
        <v>26</v>
      </c>
    </row>
    <row r="37" spans="2:17" ht="19.5" customHeight="1">
      <c r="B37" s="31" t="s">
        <v>39</v>
      </c>
      <c r="C37" s="8" t="s">
        <v>1</v>
      </c>
      <c r="D37" s="8" t="s">
        <v>42</v>
      </c>
      <c r="E37" s="8"/>
      <c r="F37" s="13">
        <v>6.4</v>
      </c>
      <c r="G37" s="13"/>
      <c r="H37" s="13">
        <f t="shared" si="18"/>
        <v>6.4</v>
      </c>
      <c r="I37" s="35">
        <f t="shared" si="19"/>
        <v>13.350000000000001</v>
      </c>
      <c r="J37" s="14">
        <v>19500</v>
      </c>
      <c r="K37" s="14"/>
      <c r="L37" s="14">
        <f t="shared" si="20"/>
        <v>124800</v>
      </c>
      <c r="M37" s="14">
        <f t="shared" si="21"/>
        <v>0</v>
      </c>
      <c r="N37" s="14">
        <v>30000</v>
      </c>
      <c r="O37" s="14">
        <f t="shared" si="22"/>
        <v>154800</v>
      </c>
      <c r="P37" s="38">
        <f t="shared" ref="P37" si="26">SUM(O37:O40)</f>
        <v>293525</v>
      </c>
      <c r="Q37" s="9" t="s">
        <v>34</v>
      </c>
    </row>
    <row r="38" spans="2:17" ht="19.5" customHeight="1">
      <c r="B38" s="32"/>
      <c r="C38" s="8" t="s">
        <v>2</v>
      </c>
      <c r="D38" s="8"/>
      <c r="E38" s="8"/>
      <c r="F38" s="15"/>
      <c r="G38" s="15"/>
      <c r="H38" s="13">
        <f t="shared" si="18"/>
        <v>0</v>
      </c>
      <c r="I38" s="36"/>
      <c r="J38" s="14"/>
      <c r="K38" s="14"/>
      <c r="L38" s="14">
        <f t="shared" si="20"/>
        <v>0</v>
      </c>
      <c r="M38" s="14">
        <f t="shared" si="21"/>
        <v>0</v>
      </c>
      <c r="N38" s="14"/>
      <c r="O38" s="14">
        <f t="shared" si="22"/>
        <v>0</v>
      </c>
      <c r="P38" s="39"/>
      <c r="Q38" s="9"/>
    </row>
    <row r="39" spans="2:17" ht="19.5" customHeight="1">
      <c r="B39" s="32"/>
      <c r="C39" s="8" t="s">
        <v>3</v>
      </c>
      <c r="D39" s="8" t="s">
        <v>42</v>
      </c>
      <c r="E39" s="8" t="s">
        <v>31</v>
      </c>
      <c r="F39" s="15">
        <v>0.23</v>
      </c>
      <c r="G39" s="15">
        <v>6.72</v>
      </c>
      <c r="H39" s="13">
        <f t="shared" si="18"/>
        <v>6.95</v>
      </c>
      <c r="I39" s="36"/>
      <c r="J39" s="14">
        <v>19500</v>
      </c>
      <c r="K39" s="14">
        <v>17000</v>
      </c>
      <c r="L39" s="14">
        <f t="shared" si="20"/>
        <v>4485</v>
      </c>
      <c r="M39" s="14">
        <f t="shared" si="21"/>
        <v>114240</v>
      </c>
      <c r="N39" s="14"/>
      <c r="O39" s="14">
        <f t="shared" si="22"/>
        <v>118725</v>
      </c>
      <c r="P39" s="39"/>
      <c r="Q39" s="9"/>
    </row>
    <row r="40" spans="2:17" ht="19.5" customHeight="1">
      <c r="B40" s="33"/>
      <c r="C40" s="8" t="s">
        <v>4</v>
      </c>
      <c r="D40" s="8"/>
      <c r="E40" s="8"/>
      <c r="F40" s="15"/>
      <c r="G40" s="15"/>
      <c r="H40" s="13">
        <f t="shared" si="18"/>
        <v>0</v>
      </c>
      <c r="I40" s="37"/>
      <c r="J40" s="14"/>
      <c r="K40" s="14"/>
      <c r="L40" s="14">
        <f t="shared" si="20"/>
        <v>0</v>
      </c>
      <c r="M40" s="14">
        <f t="shared" si="21"/>
        <v>0</v>
      </c>
      <c r="N40" s="14">
        <v>20000</v>
      </c>
      <c r="O40" s="14">
        <f t="shared" si="22"/>
        <v>20000</v>
      </c>
      <c r="P40" s="40"/>
      <c r="Q40" s="9" t="s">
        <v>26</v>
      </c>
    </row>
    <row r="41" spans="2:17" ht="19.5" customHeight="1">
      <c r="B41" s="55" t="s">
        <v>40</v>
      </c>
      <c r="C41" s="17" t="s">
        <v>1</v>
      </c>
      <c r="D41" s="17" t="s">
        <v>36</v>
      </c>
      <c r="E41" s="17"/>
      <c r="F41" s="6">
        <v>6.34</v>
      </c>
      <c r="G41" s="6"/>
      <c r="H41" s="6">
        <f t="shared" si="18"/>
        <v>6.34</v>
      </c>
      <c r="I41" s="58">
        <f t="shared" si="24"/>
        <v>13.29</v>
      </c>
      <c r="J41" s="7">
        <v>23000</v>
      </c>
      <c r="K41" s="7"/>
      <c r="L41" s="7">
        <f t="shared" si="20"/>
        <v>145820</v>
      </c>
      <c r="M41" s="7">
        <f t="shared" si="21"/>
        <v>0</v>
      </c>
      <c r="N41" s="7">
        <v>20000</v>
      </c>
      <c r="O41" s="16">
        <f t="shared" si="22"/>
        <v>165820</v>
      </c>
      <c r="P41" s="61">
        <f t="shared" ref="P41" si="27">SUM(O41:O44)</f>
        <v>278470</v>
      </c>
      <c r="Q41" s="4" t="s">
        <v>29</v>
      </c>
    </row>
    <row r="42" spans="2:17" ht="19.5" customHeight="1">
      <c r="B42" s="56"/>
      <c r="C42" s="3" t="s">
        <v>2</v>
      </c>
      <c r="D42" s="17"/>
      <c r="E42" s="3"/>
      <c r="F42" s="5"/>
      <c r="G42" s="5"/>
      <c r="H42" s="6">
        <f t="shared" si="18"/>
        <v>0</v>
      </c>
      <c r="I42" s="59"/>
      <c r="J42" s="7"/>
      <c r="K42" s="7"/>
      <c r="L42" s="7">
        <f t="shared" si="20"/>
        <v>0</v>
      </c>
      <c r="M42" s="7">
        <f t="shared" si="21"/>
        <v>0</v>
      </c>
      <c r="N42" s="7"/>
      <c r="O42" s="16">
        <f t="shared" si="22"/>
        <v>0</v>
      </c>
      <c r="P42" s="62"/>
      <c r="Q42" s="4"/>
    </row>
    <row r="43" spans="2:17" ht="19.5" customHeight="1">
      <c r="B43" s="56"/>
      <c r="C43" s="3" t="s">
        <v>3</v>
      </c>
      <c r="D43" s="17" t="s">
        <v>36</v>
      </c>
      <c r="E43" s="3" t="s">
        <v>41</v>
      </c>
      <c r="F43" s="5">
        <v>0.23</v>
      </c>
      <c r="G43" s="5">
        <v>6.72</v>
      </c>
      <c r="H43" s="6">
        <f t="shared" si="18"/>
        <v>6.95</v>
      </c>
      <c r="I43" s="59"/>
      <c r="J43" s="7">
        <v>23000</v>
      </c>
      <c r="K43" s="7">
        <v>13000</v>
      </c>
      <c r="L43" s="7">
        <f t="shared" si="20"/>
        <v>5290</v>
      </c>
      <c r="M43" s="7">
        <f t="shared" si="21"/>
        <v>87360</v>
      </c>
      <c r="N43" s="7"/>
      <c r="O43" s="16">
        <f t="shared" si="22"/>
        <v>92650</v>
      </c>
      <c r="P43" s="62"/>
      <c r="Q43" s="4"/>
    </row>
    <row r="44" spans="2:17" ht="19.5" customHeight="1">
      <c r="B44" s="57"/>
      <c r="C44" s="3" t="s">
        <v>4</v>
      </c>
      <c r="D44" s="3"/>
      <c r="E44" s="3"/>
      <c r="F44" s="5"/>
      <c r="G44" s="5"/>
      <c r="H44" s="6">
        <f t="shared" si="18"/>
        <v>0</v>
      </c>
      <c r="I44" s="60"/>
      <c r="J44" s="7"/>
      <c r="K44" s="7"/>
      <c r="L44" s="7">
        <f t="shared" si="20"/>
        <v>0</v>
      </c>
      <c r="M44" s="7">
        <f t="shared" si="21"/>
        <v>0</v>
      </c>
      <c r="N44" s="7">
        <v>20000</v>
      </c>
      <c r="O44" s="16">
        <f t="shared" si="22"/>
        <v>20000</v>
      </c>
      <c r="P44" s="63"/>
      <c r="Q44" s="22" t="s">
        <v>26</v>
      </c>
    </row>
  </sheetData>
  <mergeCells count="38">
    <mergeCell ref="B41:B44"/>
    <mergeCell ref="I41:I44"/>
    <mergeCell ref="P41:P44"/>
    <mergeCell ref="B33:B36"/>
    <mergeCell ref="I33:I36"/>
    <mergeCell ref="P33:P36"/>
    <mergeCell ref="B37:B40"/>
    <mergeCell ref="I37:I40"/>
    <mergeCell ref="P37:P40"/>
    <mergeCell ref="B25:B28"/>
    <mergeCell ref="I25:I28"/>
    <mergeCell ref="P25:P28"/>
    <mergeCell ref="B29:B32"/>
    <mergeCell ref="I29:I32"/>
    <mergeCell ref="P29:P32"/>
    <mergeCell ref="B17:B20"/>
    <mergeCell ref="I17:I20"/>
    <mergeCell ref="P17:P20"/>
    <mergeCell ref="B21:B24"/>
    <mergeCell ref="I21:I24"/>
    <mergeCell ref="P21:P24"/>
    <mergeCell ref="B9:B12"/>
    <mergeCell ref="I9:I12"/>
    <mergeCell ref="P9:P12"/>
    <mergeCell ref="B13:B16"/>
    <mergeCell ref="I13:I16"/>
    <mergeCell ref="P13:P16"/>
    <mergeCell ref="C4:E4"/>
    <mergeCell ref="J4:K4"/>
    <mergeCell ref="B5:B8"/>
    <mergeCell ref="B2:Q2"/>
    <mergeCell ref="I5:I8"/>
    <mergeCell ref="P5:P8"/>
    <mergeCell ref="C3:E3"/>
    <mergeCell ref="F4:G4"/>
    <mergeCell ref="F3:I3"/>
    <mergeCell ref="J3:P3"/>
    <mergeCell ref="L4:M4"/>
  </mergeCells>
  <phoneticPr fontId="1"/>
  <printOptions horizontalCentered="1"/>
  <pageMargins left="0.39370078740157483" right="0.39370078740157483" top="0.59055118110236227" bottom="0.59055118110236227" header="0.31496062992125984" footer="0.31496062992125984"/>
  <pageSetup paperSize="9" scale="60" orientation="landscape" r:id="rId1"/>
  <headerFooter>
    <oddHeader>&amp;R&amp;D</oddHead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CadUser01</dc:creator>
  <cp:lastModifiedBy>西本 恵則</cp:lastModifiedBy>
  <cp:lastPrinted>2018-06-16T02:34:18Z</cp:lastPrinted>
  <dcterms:created xsi:type="dcterms:W3CDTF">2015-06-29T02:04:31Z</dcterms:created>
  <dcterms:modified xsi:type="dcterms:W3CDTF">2021-12-06T15:31:37Z</dcterms:modified>
</cp:coreProperties>
</file>