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Google Drive/マイドライブ/ECトレード　share/ＡＡ　西本使用/１７　ECトレード　オリジナルブランド/未来墓/2　未来墓®　石種・単価・才数表/未来墓®　単価（一般平均単価）・才数表/"/>
    </mc:Choice>
  </mc:AlternateContent>
  <xr:revisionPtr revIDLastSave="0" documentId="13_ncr:1_{8879CEBE-B111-D44B-9C17-F8FA8D10D648}" xr6:coauthVersionLast="47" xr6:coauthVersionMax="47" xr10:uidLastSave="{00000000-0000-0000-0000-000000000000}"/>
  <bookViews>
    <workbookView xWindow="12920" yWindow="580" windowWidth="29760" windowHeight="18800" xr2:uid="{00000000-000D-0000-FFFF-FFFF00000000}"/>
  </bookViews>
  <sheets>
    <sheet name="Sheet1" sheetId="1" r:id="rId1"/>
  </sheets>
  <definedNames>
    <definedName name="_xlnm.Print_Area" localSheetId="0">Sheet1!$B$2:$Q$76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4" i="1"/>
  <c r="H75" i="1"/>
  <c r="H76" i="1"/>
  <c r="M73" i="1"/>
  <c r="M74" i="1"/>
  <c r="M75" i="1"/>
  <c r="M76" i="1"/>
  <c r="I73" i="1" l="1"/>
  <c r="L69" i="1"/>
  <c r="L70" i="1"/>
  <c r="L71" i="1"/>
  <c r="L72" i="1"/>
  <c r="L73" i="1"/>
  <c r="O73" i="1" s="1"/>
  <c r="L74" i="1"/>
  <c r="O74" i="1" s="1"/>
  <c r="L75" i="1"/>
  <c r="O75" i="1" s="1"/>
  <c r="L76" i="1"/>
  <c r="O76" i="1" s="1"/>
  <c r="P73" i="1" l="1"/>
  <c r="M68" i="1"/>
  <c r="L68" i="1"/>
  <c r="H68" i="1"/>
  <c r="M67" i="1"/>
  <c r="L67" i="1"/>
  <c r="H67" i="1"/>
  <c r="M66" i="1"/>
  <c r="L66" i="1"/>
  <c r="H66" i="1"/>
  <c r="M65" i="1"/>
  <c r="L65" i="1"/>
  <c r="O65" i="1" s="1"/>
  <c r="H65" i="1"/>
  <c r="O66" i="1" l="1"/>
  <c r="O67" i="1"/>
  <c r="I65" i="1"/>
  <c r="O68" i="1"/>
  <c r="P65" i="1" l="1"/>
  <c r="M72" i="1"/>
  <c r="H72" i="1"/>
  <c r="M71" i="1"/>
  <c r="H71" i="1"/>
  <c r="M70" i="1"/>
  <c r="O70" i="1" s="1"/>
  <c r="H70" i="1"/>
  <c r="M69" i="1"/>
  <c r="H69" i="1"/>
  <c r="O72" i="1" l="1"/>
  <c r="O71" i="1"/>
  <c r="I69" i="1"/>
  <c r="O69" i="1"/>
  <c r="H61" i="1"/>
  <c r="L61" i="1"/>
  <c r="M61" i="1"/>
  <c r="H62" i="1"/>
  <c r="L62" i="1"/>
  <c r="M62" i="1"/>
  <c r="H63" i="1"/>
  <c r="L63" i="1"/>
  <c r="M63" i="1"/>
  <c r="H64" i="1"/>
  <c r="L64" i="1"/>
  <c r="M64" i="1"/>
  <c r="P69" i="1" l="1"/>
  <c r="O62" i="1"/>
  <c r="O64" i="1"/>
  <c r="O61" i="1"/>
  <c r="O63" i="1"/>
  <c r="I61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O23" i="1" s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14" i="1"/>
  <c r="M14" i="1"/>
  <c r="L15" i="1"/>
  <c r="M15" i="1"/>
  <c r="L16" i="1"/>
  <c r="M16" i="1"/>
  <c r="M13" i="1"/>
  <c r="L13" i="1"/>
  <c r="M10" i="1"/>
  <c r="M11" i="1"/>
  <c r="M12" i="1"/>
  <c r="M9" i="1"/>
  <c r="L10" i="1"/>
  <c r="L11" i="1"/>
  <c r="L12" i="1"/>
  <c r="O12" i="1" s="1"/>
  <c r="L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4" i="1"/>
  <c r="H15" i="1"/>
  <c r="H16" i="1"/>
  <c r="H13" i="1"/>
  <c r="H10" i="1"/>
  <c r="H11" i="1"/>
  <c r="H12" i="1"/>
  <c r="H9" i="1"/>
  <c r="L6" i="1"/>
  <c r="M6" i="1"/>
  <c r="L7" i="1"/>
  <c r="M7" i="1"/>
  <c r="L8" i="1"/>
  <c r="M8" i="1"/>
  <c r="M5" i="1"/>
  <c r="L5" i="1"/>
  <c r="O40" i="1" l="1"/>
  <c r="O37" i="1"/>
  <c r="O33" i="1"/>
  <c r="O29" i="1"/>
  <c r="O60" i="1"/>
  <c r="O56" i="1"/>
  <c r="O32" i="1"/>
  <c r="O28" i="1"/>
  <c r="O24" i="1"/>
  <c r="O51" i="1"/>
  <c r="P61" i="1"/>
  <c r="O5" i="1"/>
  <c r="O34" i="1"/>
  <c r="O30" i="1"/>
  <c r="O14" i="1"/>
  <c r="O50" i="1"/>
  <c r="O46" i="1"/>
  <c r="O57" i="1"/>
  <c r="O11" i="1"/>
  <c r="O10" i="1"/>
  <c r="O16" i="1"/>
  <c r="O52" i="1"/>
  <c r="O48" i="1"/>
  <c r="O44" i="1"/>
  <c r="O36" i="1"/>
  <c r="O21" i="1"/>
  <c r="O58" i="1"/>
  <c r="O31" i="1"/>
  <c r="O20" i="1"/>
  <c r="O53" i="1"/>
  <c r="O22" i="1"/>
  <c r="O38" i="1"/>
  <c r="I49" i="1"/>
  <c r="I33" i="1"/>
  <c r="O18" i="1"/>
  <c r="O55" i="1"/>
  <c r="O47" i="1"/>
  <c r="O42" i="1"/>
  <c r="O13" i="1"/>
  <c r="O54" i="1"/>
  <c r="O43" i="1"/>
  <c r="O26" i="1"/>
  <c r="O6" i="1"/>
  <c r="O25" i="1"/>
  <c r="O19" i="1"/>
  <c r="O49" i="1"/>
  <c r="O45" i="1"/>
  <c r="O35" i="1"/>
  <c r="O59" i="1"/>
  <c r="I57" i="1"/>
  <c r="I53" i="1"/>
  <c r="I45" i="1"/>
  <c r="I41" i="1"/>
  <c r="O41" i="1"/>
  <c r="I37" i="1"/>
  <c r="O39" i="1"/>
  <c r="I29" i="1"/>
  <c r="O27" i="1"/>
  <c r="I25" i="1"/>
  <c r="I21" i="1"/>
  <c r="I17" i="1"/>
  <c r="O17" i="1"/>
  <c r="O15" i="1"/>
  <c r="O9" i="1"/>
  <c r="O8" i="1"/>
  <c r="O7" i="1"/>
  <c r="I9" i="1"/>
  <c r="I13" i="1"/>
  <c r="H6" i="1"/>
  <c r="H7" i="1"/>
  <c r="H8" i="1"/>
  <c r="H5" i="1"/>
  <c r="P29" i="1" l="1"/>
  <c r="P37" i="1"/>
  <c r="P9" i="1"/>
  <c r="P57" i="1"/>
  <c r="P33" i="1"/>
  <c r="P49" i="1"/>
  <c r="P41" i="1"/>
  <c r="P17" i="1"/>
  <c r="P13" i="1"/>
  <c r="P45" i="1"/>
  <c r="P21" i="1"/>
  <c r="P53" i="1"/>
  <c r="P25" i="1"/>
  <c r="I5" i="1"/>
  <c r="P5" i="1"/>
</calcChain>
</file>

<file path=xl/sharedStrings.xml><?xml version="1.0" encoding="utf-8"?>
<sst xmlns="http://schemas.openxmlformats.org/spreadsheetml/2006/main" count="204" uniqueCount="61">
  <si>
    <t>石種</t>
    <rPh sb="0" eb="2">
      <t>セキシュ</t>
    </rPh>
    <phoneticPr fontId="1"/>
  </si>
  <si>
    <t>墓</t>
    <rPh sb="0" eb="1">
      <t>ハカ</t>
    </rPh>
    <phoneticPr fontId="1"/>
  </si>
  <si>
    <t>霊標</t>
    <rPh sb="0" eb="2">
      <t>レイヒョウ</t>
    </rPh>
    <phoneticPr fontId="1"/>
  </si>
  <si>
    <t>巻石</t>
    <rPh sb="0" eb="2">
      <t>マキイシ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</si>
  <si>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</si>
  <si>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</si>
  <si>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</si>
  <si>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売上（才）</t>
    <rPh sb="0" eb="2">
      <t>ウリアゲ</t>
    </rPh>
    <rPh sb="3" eb="4">
      <t>サイ</t>
    </rPh>
    <phoneticPr fontId="1"/>
  </si>
  <si>
    <t>加工賃</t>
    <rPh sb="0" eb="2">
      <t>カコウ</t>
    </rPh>
    <rPh sb="2" eb="3">
      <t>チン</t>
    </rPh>
    <phoneticPr fontId="1"/>
  </si>
  <si>
    <t>備考</t>
    <rPh sb="0" eb="2">
      <t>ビコウ</t>
    </rPh>
    <phoneticPr fontId="1"/>
  </si>
  <si>
    <t>才数(才）</t>
    <rPh sb="0" eb="1">
      <t>サイ</t>
    </rPh>
    <rPh sb="1" eb="2">
      <t>スウ</t>
    </rPh>
    <rPh sb="3" eb="4">
      <t>サイ</t>
    </rPh>
    <phoneticPr fontId="1"/>
  </si>
  <si>
    <t>丸材</t>
    <rPh sb="0" eb="1">
      <t>マル</t>
    </rPh>
    <rPh sb="1" eb="2">
      <t>ザイ</t>
    </rPh>
    <phoneticPr fontId="1"/>
  </si>
  <si>
    <t>売単価</t>
    <rPh sb="0" eb="1">
      <t>バイ</t>
    </rPh>
    <rPh sb="1" eb="3">
      <t>タンカ</t>
    </rPh>
    <phoneticPr fontId="1"/>
  </si>
  <si>
    <t>絆
&lt;KIZUNA&gt;</t>
    <rPh sb="0" eb="1">
      <t>キズナ</t>
    </rPh>
    <phoneticPr fontId="1"/>
  </si>
  <si>
    <t>証
&lt;AKASHI&gt;</t>
    <rPh sb="0" eb="1">
      <t>アカシ</t>
    </rPh>
    <phoneticPr fontId="1"/>
  </si>
  <si>
    <t>永久
&lt;EIKYU&gt;</t>
    <rPh sb="0" eb="2">
      <t>エイキュウ</t>
    </rPh>
    <phoneticPr fontId="1"/>
  </si>
  <si>
    <t>天空
&lt;TENKU&gt;</t>
    <rPh sb="0" eb="2">
      <t>テンクウ</t>
    </rPh>
    <phoneticPr fontId="1"/>
  </si>
  <si>
    <t>祈
&lt;INORI&gt;</t>
    <rPh sb="0" eb="1">
      <t>イノ</t>
    </rPh>
    <phoneticPr fontId="1"/>
  </si>
  <si>
    <t>愛
&lt;AI&gt;</t>
    <rPh sb="0" eb="1">
      <t>アイ</t>
    </rPh>
    <phoneticPr fontId="1"/>
  </si>
  <si>
    <t>魂
&lt;TAMASHII&gt;</t>
    <rPh sb="0" eb="1">
      <t>タマシイ</t>
    </rPh>
    <phoneticPr fontId="1"/>
  </si>
  <si>
    <t>偲
&lt;SHINOBU&gt;</t>
    <rPh sb="0" eb="1">
      <t>シノブ</t>
    </rPh>
    <phoneticPr fontId="1"/>
  </si>
  <si>
    <t>ありがとう
&lt;ARIGATOU&gt;</t>
    <phoneticPr fontId="1"/>
  </si>
  <si>
    <t>親愛
&lt;SHINAI&gt;</t>
    <rPh sb="0" eb="2">
      <t>シンアイ</t>
    </rPh>
    <phoneticPr fontId="1"/>
  </si>
  <si>
    <t>縁
&lt;EN&gt;</t>
    <rPh sb="0" eb="1">
      <t>エン</t>
    </rPh>
    <phoneticPr fontId="1"/>
  </si>
  <si>
    <t>輝
&lt;KAGAYAKI&gt;</t>
    <rPh sb="0" eb="1">
      <t>カガヤ</t>
    </rPh>
    <phoneticPr fontId="1"/>
  </si>
  <si>
    <t>友情
&lt;YUJO&gt;</t>
    <rPh sb="0" eb="2">
      <t>ユウジョウ</t>
    </rPh>
    <phoneticPr fontId="1"/>
  </si>
  <si>
    <t>夢
&lt;ＹＵＭＥ&gt;</t>
    <rPh sb="0" eb="1">
      <t>ユメ</t>
    </rPh>
    <phoneticPr fontId="1"/>
  </si>
  <si>
    <t>天
&lt;TEN&gt;</t>
    <rPh sb="0" eb="1">
      <t>テン</t>
    </rPh>
    <phoneticPr fontId="1"/>
  </si>
  <si>
    <t>オーロラ</t>
    <phoneticPr fontId="1"/>
  </si>
  <si>
    <t>合計(税別）</t>
    <rPh sb="0" eb="2">
      <t>ゴウケイ</t>
    </rPh>
    <rPh sb="3" eb="5">
      <t>ゼイベツ</t>
    </rPh>
    <phoneticPr fontId="1"/>
  </si>
  <si>
    <t>印度ＥＧ</t>
    <rPh sb="0" eb="2">
      <t>インド</t>
    </rPh>
    <phoneticPr fontId="1"/>
  </si>
  <si>
    <t>印度黒</t>
    <rPh sb="0" eb="2">
      <t>インド</t>
    </rPh>
    <rPh sb="2" eb="3">
      <t>クロ</t>
    </rPh>
    <phoneticPr fontId="1"/>
  </si>
  <si>
    <t>印度黒</t>
    <rPh sb="0" eb="2">
      <t>インド</t>
    </rPh>
    <rPh sb="2" eb="3">
      <t>クロ</t>
    </rPh>
    <phoneticPr fontId="1"/>
  </si>
  <si>
    <t>印度ＹＭ</t>
    <rPh sb="0" eb="2">
      <t>インド</t>
    </rPh>
    <phoneticPr fontId="1"/>
  </si>
  <si>
    <t>マルチカラーレッド</t>
    <phoneticPr fontId="1"/>
  </si>
  <si>
    <t>Ｙ－１</t>
    <phoneticPr fontId="1"/>
  </si>
  <si>
    <t>アーバングレー</t>
    <phoneticPr fontId="1"/>
  </si>
  <si>
    <t>印度ＥＧ</t>
    <rPh sb="0" eb="2">
      <t>インド</t>
    </rPh>
    <phoneticPr fontId="1"/>
  </si>
  <si>
    <t>印度黒</t>
    <rPh sb="0" eb="2">
      <t>インド</t>
    </rPh>
    <rPh sb="2" eb="3">
      <t>クロ</t>
    </rPh>
    <phoneticPr fontId="1"/>
  </si>
  <si>
    <t>ブルーパール</t>
    <phoneticPr fontId="1"/>
  </si>
  <si>
    <t>インパラブルー</t>
    <phoneticPr fontId="1"/>
  </si>
  <si>
    <t>オリーブグリーン</t>
    <phoneticPr fontId="1"/>
  </si>
  <si>
    <t>加工賃５００００円</t>
    <rPh sb="0" eb="3">
      <t>カコウチン</t>
    </rPh>
    <rPh sb="8" eb="9">
      <t>エン</t>
    </rPh>
    <phoneticPr fontId="1"/>
  </si>
  <si>
    <t>加工賃２００００円</t>
    <rPh sb="0" eb="3">
      <t>カコウチン</t>
    </rPh>
    <rPh sb="8" eb="9">
      <t>エン</t>
    </rPh>
    <phoneticPr fontId="1"/>
  </si>
  <si>
    <t>加工賃４００００円</t>
    <rPh sb="0" eb="3">
      <t>カコウチン</t>
    </rPh>
    <rPh sb="8" eb="9">
      <t>エン</t>
    </rPh>
    <phoneticPr fontId="1"/>
  </si>
  <si>
    <t>サンドと書家使用（１万）合計２００００円</t>
    <rPh sb="4" eb="6">
      <t>ショカ</t>
    </rPh>
    <rPh sb="6" eb="8">
      <t>シヨウ</t>
    </rPh>
    <rPh sb="10" eb="11">
      <t>マン</t>
    </rPh>
    <rPh sb="12" eb="14">
      <t>ゴウケイ</t>
    </rPh>
    <rPh sb="19" eb="20">
      <t>エン</t>
    </rPh>
    <phoneticPr fontId="1"/>
  </si>
  <si>
    <t>物入れ（金具付）合計３００００円</t>
    <rPh sb="0" eb="1">
      <t>モノ</t>
    </rPh>
    <rPh sb="1" eb="2">
      <t>イ</t>
    </rPh>
    <rPh sb="4" eb="6">
      <t>カナグ</t>
    </rPh>
    <rPh sb="6" eb="7">
      <t>ツキ</t>
    </rPh>
    <rPh sb="8" eb="10">
      <t>ゴウケイ</t>
    </rPh>
    <rPh sb="15" eb="16">
      <t>エン</t>
    </rPh>
    <phoneticPr fontId="1"/>
  </si>
  <si>
    <t>サンドブラスト加工１００００円</t>
    <rPh sb="7" eb="9">
      <t>カコウ</t>
    </rPh>
    <rPh sb="14" eb="15">
      <t>エン</t>
    </rPh>
    <phoneticPr fontId="1"/>
  </si>
  <si>
    <t>加工賃１００００円</t>
    <rPh sb="0" eb="3">
      <t>カコウチン</t>
    </rPh>
    <rPh sb="8" eb="9">
      <t>エン</t>
    </rPh>
    <phoneticPr fontId="1"/>
  </si>
  <si>
    <t>混合石種２００００円</t>
    <rPh sb="0" eb="2">
      <t>コンゴウ</t>
    </rPh>
    <rPh sb="2" eb="4">
      <t>セキシュ</t>
    </rPh>
    <rPh sb="9" eb="10">
      <t>エン</t>
    </rPh>
    <phoneticPr fontId="1"/>
  </si>
  <si>
    <t>加工賃４００００円　混合石種２００００円</t>
    <rPh sb="0" eb="3">
      <t>カコウチン</t>
    </rPh>
    <rPh sb="8" eb="9">
      <t>エン</t>
    </rPh>
    <rPh sb="10" eb="12">
      <t>コンゴウ</t>
    </rPh>
    <rPh sb="12" eb="14">
      <t>セキシュ</t>
    </rPh>
    <rPh sb="19" eb="20">
      <t>エン</t>
    </rPh>
    <phoneticPr fontId="1"/>
  </si>
  <si>
    <t>サンドブラスト加工１００００円</t>
    <rPh sb="7" eb="9">
      <t>カコウ</t>
    </rPh>
    <rPh sb="14" eb="15">
      <t>エン</t>
    </rPh>
    <phoneticPr fontId="1"/>
  </si>
  <si>
    <t>未来墓プレミアム&lt;MIRAIVO　PREMIUM&gt;　　４㎡</t>
    <rPh sb="0" eb="3">
      <t>ミライボ</t>
    </rPh>
    <phoneticPr fontId="1"/>
  </si>
  <si>
    <t>一期一会
&lt;ICHIGO ICHIE&gt;</t>
    <rPh sb="0" eb="4">
      <t>イチゴイチエ</t>
    </rPh>
    <phoneticPr fontId="1"/>
  </si>
  <si>
    <t>アーバングレー</t>
    <phoneticPr fontId="1"/>
  </si>
  <si>
    <t>加工賃３００００円</t>
    <rPh sb="0" eb="3">
      <t>カコウチン</t>
    </rPh>
    <rPh sb="8" eb="9">
      <t>エン</t>
    </rPh>
    <phoneticPr fontId="1"/>
  </si>
  <si>
    <t>空
&lt;SORA&gt;</t>
    <rPh sb="0" eb="1">
      <t>ソラ</t>
    </rPh>
    <phoneticPr fontId="1"/>
  </si>
  <si>
    <t>道
&lt;MICHI&gt;</t>
    <rPh sb="0" eb="1">
      <t>ミチ</t>
    </rPh>
    <phoneticPr fontId="1"/>
  </si>
  <si>
    <t>M-10</t>
    <phoneticPr fontId="1"/>
  </si>
  <si>
    <t>新663</t>
    <rPh sb="0" eb="1">
      <t xml:space="preserve">シン </t>
    </rPh>
    <phoneticPr fontId="1"/>
  </si>
  <si>
    <t>新中国マホガニー</t>
    <rPh sb="0" eb="1">
      <t xml:space="preserve">シン </t>
    </rPh>
    <rPh sb="1" eb="3">
      <t>チュウゴク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</si>
</sst>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right" vertical="center" shrinkToFit="1"/>
    </xf>
    <xf numFmtId="3" fontId="0" fillId="0" borderId="1" xfId="0" applyNumberForma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3" fontId="0" fillId="2" borderId="1" xfId="0" applyNumberFormat="1" applyFill="1" applyBorder="1" applyAlignment="1">
      <alignment horizontal="right" vertical="center" shrinkToFit="1"/>
    </xf>
    <xf numFmtId="176" fontId="0" fillId="2" borderId="1" xfId="0" applyNumberFormat="1" applyFill="1" applyBorder="1" applyAlignment="1">
      <alignment vertical="center" shrinkToFit="1"/>
    </xf>
    <xf numFmtId="3" fontId="0" fillId="0" borderId="1" xfId="0" applyNumberFormat="1" applyFill="1" applyBorder="1" applyAlignment="1">
      <alignment horizontal="right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right" vertical="center" shrinkToFit="1"/>
    </xf>
    <xf numFmtId="3" fontId="0" fillId="3" borderId="1" xfId="0" applyNumberFormat="1" applyFill="1" applyBorder="1" applyAlignment="1">
      <alignment horizontal="right" vertical="center" shrinkToFit="1"/>
    </xf>
    <xf numFmtId="0" fontId="0" fillId="3" borderId="1" xfId="0" applyFill="1" applyBorder="1" applyAlignment="1">
      <alignment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right" vertical="center" shrinkToFit="1"/>
    </xf>
    <xf numFmtId="176" fontId="0" fillId="2" borderId="13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3" fontId="0" fillId="2" borderId="12" xfId="0" applyNumberFormat="1" applyFill="1" applyBorder="1" applyAlignment="1">
      <alignment horizontal="right" vertical="center" shrinkToFit="1"/>
    </xf>
    <xf numFmtId="3" fontId="0" fillId="2" borderId="13" xfId="0" applyNumberFormat="1" applyFill="1" applyBorder="1" applyAlignment="1">
      <alignment horizontal="right" vertical="center" shrinkToFit="1"/>
    </xf>
    <xf numFmtId="3" fontId="0" fillId="2" borderId="3" xfId="0" applyNumberFormat="1" applyFill="1" applyBorder="1" applyAlignment="1">
      <alignment horizontal="right" vertical="center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13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3" fontId="0" fillId="3" borderId="12" xfId="0" applyNumberFormat="1" applyFill="1" applyBorder="1" applyAlignment="1">
      <alignment horizontal="right" vertical="center" shrinkToFit="1"/>
    </xf>
    <xf numFmtId="3" fontId="0" fillId="3" borderId="13" xfId="0" applyNumberFormat="1" applyFill="1" applyBorder="1" applyAlignment="1">
      <alignment horizontal="right" vertical="center" shrinkToFit="1"/>
    </xf>
    <xf numFmtId="3" fontId="0" fillId="3" borderId="3" xfId="0" applyNumberForma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3" fontId="0" fillId="0" borderId="12" xfId="0" applyNumberFormat="1" applyBorder="1" applyAlignment="1">
      <alignment horizontal="right" vertical="center" shrinkToFit="1"/>
    </xf>
    <xf numFmtId="3" fontId="0" fillId="0" borderId="13" xfId="0" applyNumberFormat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  <xf numFmtId="176" fontId="0" fillId="3" borderId="12" xfId="0" applyNumberFormat="1" applyFill="1" applyBorder="1" applyAlignment="1">
      <alignment horizontal="right" vertical="center" shrinkToFit="1"/>
    </xf>
    <xf numFmtId="176" fontId="0" fillId="3" borderId="13" xfId="0" applyNumberFormat="1" applyFill="1" applyBorder="1" applyAlignment="1">
      <alignment horizontal="right" vertical="center" shrinkToFit="1"/>
    </xf>
    <xf numFmtId="176" fontId="0" fillId="3" borderId="3" xfId="0" applyNumberForma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76"/>
  <sheetViews>
    <sheetView showZeros="0"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69" sqref="K69"/>
    </sheetView>
  </sheetViews>
  <sheetFormatPr baseColWidth="10" defaultColWidth="9" defaultRowHeight="19.5" customHeight="1"/>
  <cols>
    <col min="1" max="1" width="2" style="1" customWidth="1"/>
    <col min="2" max="2" width="14.6640625" style="1" customWidth="1"/>
    <col min="3" max="3" width="9" style="2"/>
    <col min="4" max="5" width="12.6640625" style="2" customWidth="1"/>
    <col min="6" max="9" width="7.6640625" style="1" customWidth="1"/>
    <col min="10" max="16" width="8.6640625" style="1" customWidth="1"/>
    <col min="17" max="17" width="34.6640625" style="1" customWidth="1"/>
    <col min="18" max="16384" width="9" style="1"/>
  </cols>
  <sheetData>
    <row r="2" spans="2:17" ht="40.5" customHeight="1"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17" ht="19.5" customHeight="1">
      <c r="B3" s="11"/>
      <c r="C3" s="58" t="s">
        <v>0</v>
      </c>
      <c r="D3" s="59"/>
      <c r="E3" s="60"/>
      <c r="F3" s="55" t="s">
        <v>10</v>
      </c>
      <c r="G3" s="62"/>
      <c r="H3" s="62"/>
      <c r="I3" s="56"/>
      <c r="J3" s="55" t="s">
        <v>7</v>
      </c>
      <c r="K3" s="62"/>
      <c r="L3" s="62"/>
      <c r="M3" s="62"/>
      <c r="N3" s="62"/>
      <c r="O3" s="62"/>
      <c r="P3" s="56"/>
      <c r="Q3" s="12" t="s">
        <v>9</v>
      </c>
    </row>
    <row r="4" spans="2:17" ht="19.5" customHeight="1">
      <c r="B4" s="13"/>
      <c r="C4" s="52"/>
      <c r="D4" s="53"/>
      <c r="E4" s="54"/>
      <c r="F4" s="56"/>
      <c r="G4" s="61"/>
      <c r="H4" s="12" t="s">
        <v>5</v>
      </c>
      <c r="I4" s="12" t="s">
        <v>6</v>
      </c>
      <c r="J4" s="55" t="s">
        <v>11</v>
      </c>
      <c r="K4" s="56"/>
      <c r="L4" s="55" t="s">
        <v>12</v>
      </c>
      <c r="M4" s="56"/>
      <c r="N4" s="12" t="s">
        <v>8</v>
      </c>
      <c r="O4" s="12" t="s">
        <v>5</v>
      </c>
      <c r="P4" s="12" t="s">
        <v>29</v>
      </c>
      <c r="Q4" s="14"/>
    </row>
    <row r="5" spans="2:17" ht="19.5" customHeight="1">
      <c r="B5" s="34" t="s">
        <v>13</v>
      </c>
      <c r="C5" s="15" t="s">
        <v>1</v>
      </c>
      <c r="D5" s="15" t="s">
        <v>31</v>
      </c>
      <c r="E5" s="15"/>
      <c r="F5" s="16">
        <v>12.66</v>
      </c>
      <c r="G5" s="16"/>
      <c r="H5" s="16">
        <f>SUM(F5:G5)</f>
        <v>12.66</v>
      </c>
      <c r="I5" s="37">
        <f>SUM(H5:H8)</f>
        <v>36.230000000000004</v>
      </c>
      <c r="J5" s="17">
        <v>25000</v>
      </c>
      <c r="K5" s="17"/>
      <c r="L5" s="17">
        <f>F5*J5</f>
        <v>316500</v>
      </c>
      <c r="M5" s="17">
        <f>G5*K5</f>
        <v>0</v>
      </c>
      <c r="N5" s="17">
        <v>20000</v>
      </c>
      <c r="O5" s="17">
        <f>SUM(L5:M5)+N5</f>
        <v>336500</v>
      </c>
      <c r="P5" s="40">
        <f>SUM(O5:O8)</f>
        <v>839110</v>
      </c>
      <c r="Q5" s="10" t="s">
        <v>43</v>
      </c>
    </row>
    <row r="6" spans="2:17" ht="19.5" customHeight="1">
      <c r="B6" s="35"/>
      <c r="C6" s="9" t="s">
        <v>2</v>
      </c>
      <c r="D6" s="21" t="s">
        <v>31</v>
      </c>
      <c r="E6" s="15"/>
      <c r="F6" s="18">
        <v>2.36</v>
      </c>
      <c r="G6" s="18"/>
      <c r="H6" s="16">
        <f t="shared" ref="H6:H8" si="0">SUM(F6:G6)</f>
        <v>2.36</v>
      </c>
      <c r="I6" s="38"/>
      <c r="J6" s="17">
        <v>25000</v>
      </c>
      <c r="K6" s="17"/>
      <c r="L6" s="17">
        <f t="shared" ref="L6:L8" si="1">F6*J6</f>
        <v>59000</v>
      </c>
      <c r="M6" s="17">
        <f t="shared" ref="M6:M8" si="2">G6*K6</f>
        <v>0</v>
      </c>
      <c r="N6" s="17"/>
      <c r="O6" s="17">
        <f t="shared" ref="O6:O16" si="3">SUM(L6:M6)+N6</f>
        <v>59000</v>
      </c>
      <c r="P6" s="41"/>
      <c r="Q6" s="10"/>
    </row>
    <row r="7" spans="2:17" ht="19.5" customHeight="1">
      <c r="B7" s="35"/>
      <c r="C7" s="9" t="s">
        <v>3</v>
      </c>
      <c r="D7" s="21" t="s">
        <v>31</v>
      </c>
      <c r="E7" s="15" t="s">
        <v>36</v>
      </c>
      <c r="F7" s="18">
        <v>7.88</v>
      </c>
      <c r="G7" s="18">
        <v>13.33</v>
      </c>
      <c r="H7" s="16">
        <f t="shared" si="0"/>
        <v>21.21</v>
      </c>
      <c r="I7" s="38"/>
      <c r="J7" s="17">
        <v>25000</v>
      </c>
      <c r="K7" s="17">
        <v>17000</v>
      </c>
      <c r="L7" s="17">
        <f t="shared" si="1"/>
        <v>197000</v>
      </c>
      <c r="M7" s="17">
        <f t="shared" si="2"/>
        <v>226610</v>
      </c>
      <c r="N7" s="17">
        <v>0</v>
      </c>
      <c r="O7" s="17">
        <f t="shared" si="3"/>
        <v>423610</v>
      </c>
      <c r="P7" s="41"/>
      <c r="Q7" s="10"/>
    </row>
    <row r="8" spans="2:17" ht="19.5" customHeight="1">
      <c r="B8" s="36"/>
      <c r="C8" s="9" t="s">
        <v>4</v>
      </c>
      <c r="D8" s="9"/>
      <c r="E8" s="9"/>
      <c r="F8" s="18"/>
      <c r="G8" s="18"/>
      <c r="H8" s="16">
        <f t="shared" si="0"/>
        <v>0</v>
      </c>
      <c r="I8" s="39"/>
      <c r="J8" s="17"/>
      <c r="K8" s="17"/>
      <c r="L8" s="17">
        <f t="shared" si="1"/>
        <v>0</v>
      </c>
      <c r="M8" s="17">
        <f t="shared" si="2"/>
        <v>0</v>
      </c>
      <c r="N8" s="17">
        <v>20000</v>
      </c>
      <c r="O8" s="17">
        <f t="shared" si="3"/>
        <v>20000</v>
      </c>
      <c r="P8" s="42"/>
      <c r="Q8" s="10" t="s">
        <v>49</v>
      </c>
    </row>
    <row r="9" spans="2:17" ht="19.5" customHeight="1">
      <c r="B9" s="63" t="s">
        <v>14</v>
      </c>
      <c r="C9" s="5" t="s">
        <v>1</v>
      </c>
      <c r="D9" s="5" t="s">
        <v>30</v>
      </c>
      <c r="E9" s="5"/>
      <c r="F9" s="7">
        <v>11.9</v>
      </c>
      <c r="G9" s="7"/>
      <c r="H9" s="7">
        <f>SUM(F9:G9)</f>
        <v>11.9</v>
      </c>
      <c r="I9" s="66">
        <f t="shared" ref="I9" si="4">SUM(H9:H12)</f>
        <v>33.799999999999997</v>
      </c>
      <c r="J9" s="8">
        <v>23000</v>
      </c>
      <c r="K9" s="8"/>
      <c r="L9" s="8">
        <f>F9*J9</f>
        <v>273700</v>
      </c>
      <c r="M9" s="8">
        <f>G9*K9</f>
        <v>0</v>
      </c>
      <c r="N9" s="8">
        <v>50000</v>
      </c>
      <c r="O9" s="19">
        <f t="shared" si="3"/>
        <v>323700</v>
      </c>
      <c r="P9" s="69">
        <f>SUM(O9:O12)</f>
        <v>837400</v>
      </c>
      <c r="Q9" s="4" t="s">
        <v>42</v>
      </c>
    </row>
    <row r="10" spans="2:17" ht="19.5" customHeight="1">
      <c r="B10" s="64"/>
      <c r="C10" s="3" t="s">
        <v>2</v>
      </c>
      <c r="D10" s="22" t="s">
        <v>30</v>
      </c>
      <c r="E10" s="3"/>
      <c r="F10" s="6">
        <v>2.36</v>
      </c>
      <c r="G10" s="6"/>
      <c r="H10" s="7">
        <f t="shared" ref="H10:H12" si="5">SUM(F10:G10)</f>
        <v>2.36</v>
      </c>
      <c r="I10" s="67"/>
      <c r="J10" s="8">
        <v>23000</v>
      </c>
      <c r="K10" s="8"/>
      <c r="L10" s="8">
        <f t="shared" ref="L10:L12" si="6">F10*J10</f>
        <v>54280</v>
      </c>
      <c r="M10" s="8">
        <f t="shared" ref="M10:M12" si="7">G10*K10</f>
        <v>0</v>
      </c>
      <c r="N10" s="8"/>
      <c r="O10" s="19">
        <f t="shared" si="3"/>
        <v>54280</v>
      </c>
      <c r="P10" s="70"/>
      <c r="Q10" s="4"/>
    </row>
    <row r="11" spans="2:17" ht="19.5" customHeight="1">
      <c r="B11" s="64"/>
      <c r="C11" s="3" t="s">
        <v>3</v>
      </c>
      <c r="D11" s="22" t="s">
        <v>30</v>
      </c>
      <c r="E11" s="3"/>
      <c r="F11" s="6">
        <v>19.54</v>
      </c>
      <c r="G11" s="6"/>
      <c r="H11" s="7">
        <f t="shared" si="5"/>
        <v>19.54</v>
      </c>
      <c r="I11" s="67"/>
      <c r="J11" s="8">
        <v>23000</v>
      </c>
      <c r="K11" s="8"/>
      <c r="L11" s="8">
        <f t="shared" si="6"/>
        <v>449420</v>
      </c>
      <c r="M11" s="8">
        <f t="shared" si="7"/>
        <v>0</v>
      </c>
      <c r="N11" s="8"/>
      <c r="O11" s="19">
        <f t="shared" si="3"/>
        <v>449420</v>
      </c>
      <c r="P11" s="70"/>
      <c r="Q11" s="4"/>
    </row>
    <row r="12" spans="2:17" ht="19.5" customHeight="1">
      <c r="B12" s="65"/>
      <c r="C12" s="3" t="s">
        <v>4</v>
      </c>
      <c r="D12" s="3"/>
      <c r="E12" s="3"/>
      <c r="F12" s="6"/>
      <c r="G12" s="6"/>
      <c r="H12" s="7">
        <f t="shared" si="5"/>
        <v>0</v>
      </c>
      <c r="I12" s="68"/>
      <c r="J12" s="8"/>
      <c r="K12" s="8"/>
      <c r="L12" s="8">
        <f t="shared" si="6"/>
        <v>0</v>
      </c>
      <c r="M12" s="8">
        <f t="shared" si="7"/>
        <v>0</v>
      </c>
      <c r="N12" s="8">
        <v>10000</v>
      </c>
      <c r="O12" s="19">
        <f t="shared" si="3"/>
        <v>10000</v>
      </c>
      <c r="P12" s="71"/>
      <c r="Q12" s="4" t="s">
        <v>51</v>
      </c>
    </row>
    <row r="13" spans="2:17" ht="19.5" customHeight="1">
      <c r="B13" s="34" t="s">
        <v>15</v>
      </c>
      <c r="C13" s="15" t="s">
        <v>1</v>
      </c>
      <c r="D13" s="15" t="s">
        <v>28</v>
      </c>
      <c r="E13" s="15"/>
      <c r="F13" s="16">
        <v>11.75</v>
      </c>
      <c r="G13" s="16"/>
      <c r="H13" s="16">
        <f>SUM(F13:G13)</f>
        <v>11.75</v>
      </c>
      <c r="I13" s="37">
        <f t="shared" ref="I13" si="8">SUM(H13:H16)</f>
        <v>36.120000000000005</v>
      </c>
      <c r="J13" s="17">
        <v>23000</v>
      </c>
      <c r="K13" s="17"/>
      <c r="L13" s="17">
        <f>F13*J13</f>
        <v>270250</v>
      </c>
      <c r="M13" s="17">
        <f>G13*K13</f>
        <v>0</v>
      </c>
      <c r="N13" s="17">
        <v>20000</v>
      </c>
      <c r="O13" s="17">
        <f t="shared" si="3"/>
        <v>290250</v>
      </c>
      <c r="P13" s="40">
        <f>SUM(O13:O16)</f>
        <v>915360</v>
      </c>
      <c r="Q13" s="10" t="s">
        <v>43</v>
      </c>
    </row>
    <row r="14" spans="2:17" ht="19.5" customHeight="1">
      <c r="B14" s="35"/>
      <c r="C14" s="9" t="s">
        <v>2</v>
      </c>
      <c r="D14" s="21" t="s">
        <v>28</v>
      </c>
      <c r="E14" s="9"/>
      <c r="F14" s="18">
        <v>1.7</v>
      </c>
      <c r="G14" s="18"/>
      <c r="H14" s="16">
        <f t="shared" ref="H14:H60" si="9">SUM(F14:G14)</f>
        <v>1.7</v>
      </c>
      <c r="I14" s="38"/>
      <c r="J14" s="17">
        <v>23000</v>
      </c>
      <c r="K14" s="17"/>
      <c r="L14" s="17">
        <f t="shared" ref="L14:L21" si="10">F14*J14</f>
        <v>39100</v>
      </c>
      <c r="M14" s="17">
        <f t="shared" ref="M14:M21" si="11">G14*K14</f>
        <v>0</v>
      </c>
      <c r="N14" s="17"/>
      <c r="O14" s="17">
        <f t="shared" si="3"/>
        <v>39100</v>
      </c>
      <c r="P14" s="41"/>
      <c r="Q14" s="10"/>
    </row>
    <row r="15" spans="2:17" ht="19.5" customHeight="1">
      <c r="B15" s="35"/>
      <c r="C15" s="9" t="s">
        <v>3</v>
      </c>
      <c r="D15" s="21" t="s">
        <v>28</v>
      </c>
      <c r="E15" s="21" t="s">
        <v>31</v>
      </c>
      <c r="F15" s="18">
        <v>0.37</v>
      </c>
      <c r="G15" s="18">
        <v>22.3</v>
      </c>
      <c r="H15" s="16">
        <f t="shared" si="9"/>
        <v>22.67</v>
      </c>
      <c r="I15" s="38"/>
      <c r="J15" s="17">
        <v>23000</v>
      </c>
      <c r="K15" s="17">
        <v>25000</v>
      </c>
      <c r="L15" s="17">
        <f t="shared" si="10"/>
        <v>8510</v>
      </c>
      <c r="M15" s="17">
        <f t="shared" si="11"/>
        <v>557500</v>
      </c>
      <c r="N15" s="17"/>
      <c r="O15" s="17">
        <f t="shared" si="3"/>
        <v>566010</v>
      </c>
      <c r="P15" s="41"/>
      <c r="Q15" s="10"/>
    </row>
    <row r="16" spans="2:17" ht="19.5" customHeight="1">
      <c r="B16" s="36"/>
      <c r="C16" s="9" t="s">
        <v>4</v>
      </c>
      <c r="D16" s="9"/>
      <c r="E16" s="9"/>
      <c r="F16" s="18"/>
      <c r="G16" s="18"/>
      <c r="H16" s="16">
        <f t="shared" si="9"/>
        <v>0</v>
      </c>
      <c r="I16" s="39"/>
      <c r="J16" s="17"/>
      <c r="K16" s="17"/>
      <c r="L16" s="17">
        <f t="shared" si="10"/>
        <v>0</v>
      </c>
      <c r="M16" s="17">
        <f t="shared" si="11"/>
        <v>0</v>
      </c>
      <c r="N16" s="17">
        <v>20000</v>
      </c>
      <c r="O16" s="17">
        <f t="shared" si="3"/>
        <v>20000</v>
      </c>
      <c r="P16" s="42"/>
      <c r="Q16" s="10" t="s">
        <v>49</v>
      </c>
    </row>
    <row r="17" spans="2:17" ht="19.5" customHeight="1">
      <c r="B17" s="63" t="s">
        <v>16</v>
      </c>
      <c r="C17" s="5" t="s">
        <v>1</v>
      </c>
      <c r="D17" s="5" t="s">
        <v>32</v>
      </c>
      <c r="E17" s="5" t="s">
        <v>36</v>
      </c>
      <c r="F17" s="7">
        <v>9.51</v>
      </c>
      <c r="G17" s="7">
        <v>5.03</v>
      </c>
      <c r="H17" s="7">
        <f t="shared" si="9"/>
        <v>14.54</v>
      </c>
      <c r="I17" s="66">
        <f t="shared" ref="I17:I57" si="12">SUM(H17:H20)</f>
        <v>37.94</v>
      </c>
      <c r="J17" s="8">
        <v>25000</v>
      </c>
      <c r="K17" s="8">
        <v>17000</v>
      </c>
      <c r="L17" s="8">
        <f t="shared" si="10"/>
        <v>237750</v>
      </c>
      <c r="M17" s="8">
        <f t="shared" si="11"/>
        <v>85510</v>
      </c>
      <c r="N17" s="8">
        <v>50000</v>
      </c>
      <c r="O17" s="19">
        <f t="shared" ref="O17:O60" si="13">SUM(L17:M17)+N17</f>
        <v>373260</v>
      </c>
      <c r="P17" s="69">
        <f t="shared" ref="P17" si="14">SUM(O17:O20)</f>
        <v>920580</v>
      </c>
      <c r="Q17" s="4" t="s">
        <v>42</v>
      </c>
    </row>
    <row r="18" spans="2:17" ht="19.5" customHeight="1">
      <c r="B18" s="64"/>
      <c r="C18" s="3" t="s">
        <v>2</v>
      </c>
      <c r="D18" s="22" t="s">
        <v>32</v>
      </c>
      <c r="E18" s="22"/>
      <c r="F18" s="6">
        <v>1.61</v>
      </c>
      <c r="G18" s="6"/>
      <c r="H18" s="7">
        <f t="shared" si="9"/>
        <v>1.61</v>
      </c>
      <c r="I18" s="67"/>
      <c r="J18" s="8">
        <v>25000</v>
      </c>
      <c r="K18" s="8"/>
      <c r="L18" s="8">
        <f t="shared" si="10"/>
        <v>40250</v>
      </c>
      <c r="M18" s="8">
        <f t="shared" si="11"/>
        <v>0</v>
      </c>
      <c r="N18" s="8"/>
      <c r="O18" s="19">
        <f t="shared" si="13"/>
        <v>40250</v>
      </c>
      <c r="P18" s="70"/>
      <c r="Q18" s="4"/>
    </row>
    <row r="19" spans="2:17" ht="19.5" customHeight="1">
      <c r="B19" s="64"/>
      <c r="C19" s="3" t="s">
        <v>3</v>
      </c>
      <c r="D19" s="22" t="s">
        <v>32</v>
      </c>
      <c r="E19" s="24" t="s">
        <v>36</v>
      </c>
      <c r="F19" s="6">
        <v>14.58</v>
      </c>
      <c r="G19" s="6">
        <v>7.21</v>
      </c>
      <c r="H19" s="7">
        <f t="shared" si="9"/>
        <v>21.79</v>
      </c>
      <c r="I19" s="67"/>
      <c r="J19" s="8">
        <v>25000</v>
      </c>
      <c r="K19" s="8">
        <v>17000</v>
      </c>
      <c r="L19" s="8">
        <f t="shared" si="10"/>
        <v>364500</v>
      </c>
      <c r="M19" s="8">
        <f t="shared" si="11"/>
        <v>122570</v>
      </c>
      <c r="N19" s="8"/>
      <c r="O19" s="19">
        <f t="shared" si="13"/>
        <v>487070</v>
      </c>
      <c r="P19" s="70"/>
      <c r="Q19" s="4"/>
    </row>
    <row r="20" spans="2:17" ht="19.5" customHeight="1">
      <c r="B20" s="65"/>
      <c r="C20" s="3" t="s">
        <v>4</v>
      </c>
      <c r="D20" s="3"/>
      <c r="E20" s="3"/>
      <c r="F20" s="6"/>
      <c r="G20" s="6"/>
      <c r="H20" s="7">
        <f t="shared" si="9"/>
        <v>0</v>
      </c>
      <c r="I20" s="68"/>
      <c r="J20" s="8"/>
      <c r="K20" s="8"/>
      <c r="L20" s="8">
        <f t="shared" si="10"/>
        <v>0</v>
      </c>
      <c r="M20" s="8">
        <f t="shared" si="11"/>
        <v>0</v>
      </c>
      <c r="N20" s="8">
        <v>20000</v>
      </c>
      <c r="O20" s="19">
        <f t="shared" si="13"/>
        <v>20000</v>
      </c>
      <c r="P20" s="71"/>
      <c r="Q20" s="4" t="s">
        <v>49</v>
      </c>
    </row>
    <row r="21" spans="2:17" ht="19.5" customHeight="1">
      <c r="B21" s="34" t="s">
        <v>17</v>
      </c>
      <c r="C21" s="15" t="s">
        <v>1</v>
      </c>
      <c r="D21" s="15" t="s">
        <v>58</v>
      </c>
      <c r="E21" s="15"/>
      <c r="F21" s="16">
        <v>12.1</v>
      </c>
      <c r="G21" s="16"/>
      <c r="H21" s="16">
        <f t="shared" si="9"/>
        <v>12.1</v>
      </c>
      <c r="I21" s="37">
        <f t="shared" ref="I21:I53" si="15">SUM(H21:H24)</f>
        <v>34.04</v>
      </c>
      <c r="J21" s="17">
        <v>19500</v>
      </c>
      <c r="K21" s="17"/>
      <c r="L21" s="17">
        <f t="shared" si="10"/>
        <v>235950</v>
      </c>
      <c r="M21" s="17">
        <f t="shared" si="11"/>
        <v>0</v>
      </c>
      <c r="N21" s="17">
        <v>50000</v>
      </c>
      <c r="O21" s="17">
        <f t="shared" si="13"/>
        <v>285950</v>
      </c>
      <c r="P21" s="40">
        <f t="shared" ref="P21" si="16">SUM(O21:O24)</f>
        <v>713780</v>
      </c>
      <c r="Q21" s="10" t="s">
        <v>42</v>
      </c>
    </row>
    <row r="22" spans="2:17" ht="19.5" customHeight="1">
      <c r="B22" s="35"/>
      <c r="C22" s="9" t="s">
        <v>2</v>
      </c>
      <c r="D22" s="21" t="s">
        <v>58</v>
      </c>
      <c r="E22" s="9"/>
      <c r="F22" s="18">
        <v>2.33</v>
      </c>
      <c r="G22" s="18"/>
      <c r="H22" s="16">
        <f t="shared" si="9"/>
        <v>2.33</v>
      </c>
      <c r="I22" s="38"/>
      <c r="J22" s="17">
        <v>19500</v>
      </c>
      <c r="K22" s="17"/>
      <c r="L22" s="17">
        <f t="shared" ref="L22:L60" si="17">F22*J22</f>
        <v>45435</v>
      </c>
      <c r="M22" s="17">
        <f t="shared" ref="M22:M60" si="18">G22*K22</f>
        <v>0</v>
      </c>
      <c r="N22" s="17"/>
      <c r="O22" s="17">
        <f t="shared" si="13"/>
        <v>45435</v>
      </c>
      <c r="P22" s="41"/>
      <c r="Q22" s="10"/>
    </row>
    <row r="23" spans="2:17" ht="19.5" customHeight="1">
      <c r="B23" s="35"/>
      <c r="C23" s="9" t="s">
        <v>3</v>
      </c>
      <c r="D23" s="21" t="s">
        <v>58</v>
      </c>
      <c r="E23" s="9"/>
      <c r="F23" s="18">
        <v>19.61</v>
      </c>
      <c r="G23" s="18"/>
      <c r="H23" s="16">
        <f t="shared" si="9"/>
        <v>19.61</v>
      </c>
      <c r="I23" s="38"/>
      <c r="J23" s="17">
        <v>19500</v>
      </c>
      <c r="K23" s="17"/>
      <c r="L23" s="17">
        <f t="shared" si="17"/>
        <v>382395</v>
      </c>
      <c r="M23" s="17">
        <f t="shared" si="18"/>
        <v>0</v>
      </c>
      <c r="N23" s="17"/>
      <c r="O23" s="17">
        <f t="shared" si="13"/>
        <v>382395</v>
      </c>
      <c r="P23" s="41"/>
      <c r="Q23" s="10"/>
    </row>
    <row r="24" spans="2:17" ht="19.5" customHeight="1">
      <c r="B24" s="36"/>
      <c r="C24" s="9" t="s">
        <v>4</v>
      </c>
      <c r="D24" s="9"/>
      <c r="E24" s="9"/>
      <c r="F24" s="18"/>
      <c r="G24" s="18"/>
      <c r="H24" s="16">
        <f t="shared" si="9"/>
        <v>0</v>
      </c>
      <c r="I24" s="39"/>
      <c r="J24" s="17"/>
      <c r="K24" s="17"/>
      <c r="L24" s="17">
        <f t="shared" si="17"/>
        <v>0</v>
      </c>
      <c r="M24" s="17">
        <f t="shared" si="18"/>
        <v>0</v>
      </c>
      <c r="N24" s="17"/>
      <c r="O24" s="17">
        <f t="shared" si="13"/>
        <v>0</v>
      </c>
      <c r="P24" s="42"/>
      <c r="Q24" s="10"/>
    </row>
    <row r="25" spans="2:17" ht="19.5" customHeight="1">
      <c r="B25" s="63" t="s">
        <v>18</v>
      </c>
      <c r="C25" s="5" t="s">
        <v>1</v>
      </c>
      <c r="D25" s="5" t="s">
        <v>34</v>
      </c>
      <c r="E25" s="5"/>
      <c r="F25" s="7">
        <v>9.15</v>
      </c>
      <c r="G25" s="7"/>
      <c r="H25" s="7">
        <f t="shared" si="9"/>
        <v>9.15</v>
      </c>
      <c r="I25" s="66">
        <f t="shared" si="12"/>
        <v>33.15</v>
      </c>
      <c r="J25" s="8">
        <v>21000</v>
      </c>
      <c r="K25" s="8"/>
      <c r="L25" s="8">
        <f t="shared" si="17"/>
        <v>192150</v>
      </c>
      <c r="M25" s="8">
        <f t="shared" si="18"/>
        <v>0</v>
      </c>
      <c r="N25" s="8">
        <v>40000</v>
      </c>
      <c r="O25" s="19">
        <f t="shared" si="13"/>
        <v>232150</v>
      </c>
      <c r="P25" s="69">
        <f t="shared" ref="P25" si="19">SUM(O25:O28)</f>
        <v>670870</v>
      </c>
      <c r="Q25" s="4" t="s">
        <v>44</v>
      </c>
    </row>
    <row r="26" spans="2:17" ht="19.5" customHeight="1">
      <c r="B26" s="64"/>
      <c r="C26" s="3" t="s">
        <v>2</v>
      </c>
      <c r="D26" s="24" t="s">
        <v>34</v>
      </c>
      <c r="E26" s="3"/>
      <c r="F26" s="6">
        <v>2.36</v>
      </c>
      <c r="G26" s="6"/>
      <c r="H26" s="7">
        <f t="shared" si="9"/>
        <v>2.36</v>
      </c>
      <c r="I26" s="67"/>
      <c r="J26" s="8">
        <v>21000</v>
      </c>
      <c r="K26" s="8"/>
      <c r="L26" s="8">
        <f t="shared" si="17"/>
        <v>49560</v>
      </c>
      <c r="M26" s="8">
        <f t="shared" si="18"/>
        <v>0</v>
      </c>
      <c r="N26" s="8"/>
      <c r="O26" s="19">
        <f t="shared" si="13"/>
        <v>49560</v>
      </c>
      <c r="P26" s="70"/>
      <c r="Q26" s="4"/>
    </row>
    <row r="27" spans="2:17" ht="19.5" customHeight="1">
      <c r="B27" s="64"/>
      <c r="C27" s="3" t="s">
        <v>3</v>
      </c>
      <c r="D27" s="24" t="s">
        <v>34</v>
      </c>
      <c r="E27" s="3" t="s">
        <v>59</v>
      </c>
      <c r="F27" s="6">
        <v>10.98</v>
      </c>
      <c r="G27" s="6">
        <v>10.66</v>
      </c>
      <c r="H27" s="7">
        <f t="shared" si="9"/>
        <v>21.64</v>
      </c>
      <c r="I27" s="67"/>
      <c r="J27" s="8">
        <v>21000</v>
      </c>
      <c r="K27" s="8">
        <v>13000</v>
      </c>
      <c r="L27" s="8">
        <f t="shared" si="17"/>
        <v>230580</v>
      </c>
      <c r="M27" s="8">
        <f t="shared" si="18"/>
        <v>138580</v>
      </c>
      <c r="N27" s="8"/>
      <c r="O27" s="19">
        <f t="shared" si="13"/>
        <v>369160</v>
      </c>
      <c r="P27" s="70"/>
      <c r="Q27" s="4"/>
    </row>
    <row r="28" spans="2:17" ht="19.5" customHeight="1">
      <c r="B28" s="65"/>
      <c r="C28" s="3" t="s">
        <v>4</v>
      </c>
      <c r="D28" s="3"/>
      <c r="E28" s="3"/>
      <c r="F28" s="6"/>
      <c r="G28" s="6"/>
      <c r="H28" s="7">
        <f t="shared" si="9"/>
        <v>0</v>
      </c>
      <c r="I28" s="68"/>
      <c r="J28" s="8"/>
      <c r="K28" s="8"/>
      <c r="L28" s="8">
        <f t="shared" si="17"/>
        <v>0</v>
      </c>
      <c r="M28" s="8">
        <f t="shared" si="18"/>
        <v>0</v>
      </c>
      <c r="N28" s="8">
        <v>20000</v>
      </c>
      <c r="O28" s="19">
        <f t="shared" si="13"/>
        <v>20000</v>
      </c>
      <c r="P28" s="71"/>
      <c r="Q28" s="4" t="s">
        <v>49</v>
      </c>
    </row>
    <row r="29" spans="2:17" ht="19.5" customHeight="1">
      <c r="B29" s="34" t="s">
        <v>19</v>
      </c>
      <c r="C29" s="15" t="s">
        <v>1</v>
      </c>
      <c r="D29" s="15" t="s">
        <v>35</v>
      </c>
      <c r="E29" s="15"/>
      <c r="F29" s="16">
        <v>10.119999999999999</v>
      </c>
      <c r="G29" s="16"/>
      <c r="H29" s="16">
        <f t="shared" si="9"/>
        <v>10.119999999999999</v>
      </c>
      <c r="I29" s="37">
        <f t="shared" si="15"/>
        <v>35.36</v>
      </c>
      <c r="J29" s="17">
        <v>27000</v>
      </c>
      <c r="K29" s="17"/>
      <c r="L29" s="17">
        <f t="shared" si="17"/>
        <v>273240</v>
      </c>
      <c r="M29" s="17">
        <f t="shared" si="18"/>
        <v>0</v>
      </c>
      <c r="N29" s="17"/>
      <c r="O29" s="17">
        <f t="shared" si="13"/>
        <v>273240</v>
      </c>
      <c r="P29" s="40">
        <f t="shared" ref="P29" si="20">SUM(O29:O32)</f>
        <v>782620</v>
      </c>
      <c r="Q29" s="10"/>
    </row>
    <row r="30" spans="2:17" ht="19.5" customHeight="1">
      <c r="B30" s="35"/>
      <c r="C30" s="9" t="s">
        <v>2</v>
      </c>
      <c r="D30" s="23" t="s">
        <v>35</v>
      </c>
      <c r="E30" s="9" t="s">
        <v>36</v>
      </c>
      <c r="F30" s="18">
        <v>1.29</v>
      </c>
      <c r="G30" s="18">
        <v>0.41</v>
      </c>
      <c r="H30" s="16">
        <f t="shared" si="9"/>
        <v>1.7</v>
      </c>
      <c r="I30" s="38"/>
      <c r="J30" s="17">
        <v>27000</v>
      </c>
      <c r="K30" s="17">
        <v>17000</v>
      </c>
      <c r="L30" s="17">
        <f t="shared" si="17"/>
        <v>34830</v>
      </c>
      <c r="M30" s="17">
        <f t="shared" si="18"/>
        <v>6970</v>
      </c>
      <c r="N30" s="17"/>
      <c r="O30" s="17">
        <f t="shared" si="13"/>
        <v>41800</v>
      </c>
      <c r="P30" s="41"/>
      <c r="Q30" s="10"/>
    </row>
    <row r="31" spans="2:17" ht="19.5" customHeight="1">
      <c r="B31" s="35"/>
      <c r="C31" s="9" t="s">
        <v>3</v>
      </c>
      <c r="D31" s="23" t="s">
        <v>35</v>
      </c>
      <c r="E31" s="9" t="s">
        <v>36</v>
      </c>
      <c r="F31" s="18">
        <v>4.74</v>
      </c>
      <c r="G31" s="18">
        <v>18.8</v>
      </c>
      <c r="H31" s="16">
        <f t="shared" si="9"/>
        <v>23.54</v>
      </c>
      <c r="I31" s="38"/>
      <c r="J31" s="17">
        <v>27000</v>
      </c>
      <c r="K31" s="17">
        <v>17000</v>
      </c>
      <c r="L31" s="17">
        <f t="shared" si="17"/>
        <v>127980</v>
      </c>
      <c r="M31" s="17">
        <f t="shared" si="18"/>
        <v>319600</v>
      </c>
      <c r="N31" s="17"/>
      <c r="O31" s="17">
        <f t="shared" si="13"/>
        <v>447580</v>
      </c>
      <c r="P31" s="41"/>
      <c r="Q31" s="10"/>
    </row>
    <row r="32" spans="2:17" ht="19.5" customHeight="1">
      <c r="B32" s="36"/>
      <c r="C32" s="9" t="s">
        <v>4</v>
      </c>
      <c r="D32" s="9"/>
      <c r="E32" s="9"/>
      <c r="F32" s="18"/>
      <c r="G32" s="18"/>
      <c r="H32" s="16">
        <f t="shared" si="9"/>
        <v>0</v>
      </c>
      <c r="I32" s="39"/>
      <c r="J32" s="17"/>
      <c r="K32" s="17"/>
      <c r="L32" s="17">
        <f t="shared" si="17"/>
        <v>0</v>
      </c>
      <c r="M32" s="17">
        <f t="shared" si="18"/>
        <v>0</v>
      </c>
      <c r="N32" s="17">
        <v>20000</v>
      </c>
      <c r="O32" s="17">
        <f t="shared" si="13"/>
        <v>20000</v>
      </c>
      <c r="P32" s="42"/>
      <c r="Q32" s="10" t="s">
        <v>49</v>
      </c>
    </row>
    <row r="33" spans="2:17" ht="19.5" customHeight="1">
      <c r="B33" s="63" t="s">
        <v>20</v>
      </c>
      <c r="C33" s="5" t="s">
        <v>1</v>
      </c>
      <c r="D33" s="5" t="s">
        <v>58</v>
      </c>
      <c r="E33" s="5"/>
      <c r="F33" s="7">
        <v>9.8000000000000007</v>
      </c>
      <c r="G33" s="7"/>
      <c r="H33" s="7">
        <f t="shared" si="9"/>
        <v>9.8000000000000007</v>
      </c>
      <c r="I33" s="66">
        <f t="shared" si="12"/>
        <v>31.750000000000004</v>
      </c>
      <c r="J33" s="8">
        <v>19500</v>
      </c>
      <c r="K33" s="8"/>
      <c r="L33" s="8">
        <f t="shared" si="17"/>
        <v>191100</v>
      </c>
      <c r="M33" s="8">
        <f t="shared" si="18"/>
        <v>0</v>
      </c>
      <c r="N33" s="8">
        <v>40000</v>
      </c>
      <c r="O33" s="19">
        <f t="shared" si="13"/>
        <v>231100</v>
      </c>
      <c r="P33" s="69">
        <f t="shared" ref="P33" si="21">SUM(O33:O36)</f>
        <v>635925</v>
      </c>
      <c r="Q33" s="4" t="s">
        <v>44</v>
      </c>
    </row>
    <row r="34" spans="2:17" ht="19.5" customHeight="1">
      <c r="B34" s="64"/>
      <c r="C34" s="3" t="s">
        <v>2</v>
      </c>
      <c r="D34" s="3"/>
      <c r="E34" s="3"/>
      <c r="F34" s="6"/>
      <c r="G34" s="6"/>
      <c r="H34" s="7">
        <f t="shared" si="9"/>
        <v>0</v>
      </c>
      <c r="I34" s="67"/>
      <c r="J34" s="8"/>
      <c r="K34" s="8"/>
      <c r="L34" s="8">
        <f t="shared" si="17"/>
        <v>0</v>
      </c>
      <c r="M34" s="8">
        <f t="shared" si="18"/>
        <v>0</v>
      </c>
      <c r="N34" s="8"/>
      <c r="O34" s="19">
        <f t="shared" si="13"/>
        <v>0</v>
      </c>
      <c r="P34" s="70"/>
      <c r="Q34" s="4"/>
    </row>
    <row r="35" spans="2:17" ht="19.5" customHeight="1">
      <c r="B35" s="64"/>
      <c r="C35" s="3" t="s">
        <v>3</v>
      </c>
      <c r="D35" s="24" t="s">
        <v>58</v>
      </c>
      <c r="E35" s="24" t="s">
        <v>36</v>
      </c>
      <c r="F35" s="6">
        <v>4.67</v>
      </c>
      <c r="G35" s="6">
        <v>17.28</v>
      </c>
      <c r="H35" s="7">
        <f t="shared" si="9"/>
        <v>21.950000000000003</v>
      </c>
      <c r="I35" s="67"/>
      <c r="J35" s="8">
        <v>19500</v>
      </c>
      <c r="K35" s="8">
        <v>17000</v>
      </c>
      <c r="L35" s="8">
        <f t="shared" si="17"/>
        <v>91065</v>
      </c>
      <c r="M35" s="8">
        <f t="shared" si="18"/>
        <v>293760</v>
      </c>
      <c r="N35" s="8"/>
      <c r="O35" s="19">
        <f t="shared" si="13"/>
        <v>384825</v>
      </c>
      <c r="P35" s="70"/>
      <c r="Q35" s="4"/>
    </row>
    <row r="36" spans="2:17" ht="19.5" customHeight="1">
      <c r="B36" s="65"/>
      <c r="C36" s="3" t="s">
        <v>4</v>
      </c>
      <c r="D36" s="3"/>
      <c r="E36" s="3"/>
      <c r="F36" s="6"/>
      <c r="G36" s="6"/>
      <c r="H36" s="7">
        <f t="shared" si="9"/>
        <v>0</v>
      </c>
      <c r="I36" s="68"/>
      <c r="J36" s="8"/>
      <c r="K36" s="8"/>
      <c r="L36" s="8">
        <f t="shared" si="17"/>
        <v>0</v>
      </c>
      <c r="M36" s="8">
        <f t="shared" si="18"/>
        <v>0</v>
      </c>
      <c r="N36" s="8">
        <v>20000</v>
      </c>
      <c r="O36" s="19">
        <f t="shared" si="13"/>
        <v>20000</v>
      </c>
      <c r="P36" s="71"/>
      <c r="Q36" s="4" t="s">
        <v>49</v>
      </c>
    </row>
    <row r="37" spans="2:17" ht="19.5" customHeight="1">
      <c r="B37" s="34" t="s">
        <v>21</v>
      </c>
      <c r="C37" s="9" t="s">
        <v>1</v>
      </c>
      <c r="D37" s="9" t="s">
        <v>37</v>
      </c>
      <c r="E37" s="9"/>
      <c r="F37" s="16">
        <v>12.09</v>
      </c>
      <c r="G37" s="16"/>
      <c r="H37" s="16">
        <f t="shared" si="9"/>
        <v>12.09</v>
      </c>
      <c r="I37" s="37">
        <f t="shared" si="15"/>
        <v>34.54</v>
      </c>
      <c r="J37" s="17">
        <v>23000</v>
      </c>
      <c r="K37" s="17"/>
      <c r="L37" s="17">
        <f t="shared" si="17"/>
        <v>278070</v>
      </c>
      <c r="M37" s="17">
        <f t="shared" si="18"/>
        <v>0</v>
      </c>
      <c r="N37" s="17">
        <v>20000</v>
      </c>
      <c r="O37" s="17">
        <f t="shared" si="13"/>
        <v>298070</v>
      </c>
      <c r="P37" s="40">
        <f t="shared" ref="P37" si="22">SUM(O37:O40)</f>
        <v>751810</v>
      </c>
      <c r="Q37" s="10" t="s">
        <v>43</v>
      </c>
    </row>
    <row r="38" spans="2:17" ht="19.5" customHeight="1">
      <c r="B38" s="35"/>
      <c r="C38" s="9" t="s">
        <v>2</v>
      </c>
      <c r="D38" s="9" t="s">
        <v>37</v>
      </c>
      <c r="E38" s="9"/>
      <c r="F38" s="18">
        <v>2.36</v>
      </c>
      <c r="G38" s="18"/>
      <c r="H38" s="16">
        <f t="shared" si="9"/>
        <v>2.36</v>
      </c>
      <c r="I38" s="38"/>
      <c r="J38" s="17">
        <v>23000</v>
      </c>
      <c r="K38" s="17"/>
      <c r="L38" s="17">
        <f t="shared" si="17"/>
        <v>54280</v>
      </c>
      <c r="M38" s="17">
        <f t="shared" si="18"/>
        <v>0</v>
      </c>
      <c r="N38" s="17">
        <v>20000</v>
      </c>
      <c r="O38" s="17">
        <f t="shared" si="13"/>
        <v>74280</v>
      </c>
      <c r="P38" s="41"/>
      <c r="Q38" s="10" t="s">
        <v>49</v>
      </c>
    </row>
    <row r="39" spans="2:17" ht="19.5" customHeight="1">
      <c r="B39" s="35"/>
      <c r="C39" s="9" t="s">
        <v>3</v>
      </c>
      <c r="D39" s="9" t="s">
        <v>37</v>
      </c>
      <c r="E39" s="9" t="s">
        <v>36</v>
      </c>
      <c r="F39" s="18">
        <v>3.54</v>
      </c>
      <c r="G39" s="18">
        <v>16.55</v>
      </c>
      <c r="H39" s="16">
        <f t="shared" si="9"/>
        <v>20.09</v>
      </c>
      <c r="I39" s="38"/>
      <c r="J39" s="17">
        <v>23000</v>
      </c>
      <c r="K39" s="17">
        <v>16800</v>
      </c>
      <c r="L39" s="17">
        <f t="shared" si="17"/>
        <v>81420</v>
      </c>
      <c r="M39" s="17">
        <f t="shared" si="18"/>
        <v>278040</v>
      </c>
      <c r="N39" s="17"/>
      <c r="O39" s="17">
        <f t="shared" si="13"/>
        <v>359460</v>
      </c>
      <c r="P39" s="41"/>
      <c r="Q39" s="10"/>
    </row>
    <row r="40" spans="2:17" ht="19.5" customHeight="1">
      <c r="B40" s="36"/>
      <c r="C40" s="9" t="s">
        <v>4</v>
      </c>
      <c r="D40" s="9"/>
      <c r="E40" s="9"/>
      <c r="F40" s="18"/>
      <c r="G40" s="18"/>
      <c r="H40" s="16">
        <f t="shared" si="9"/>
        <v>0</v>
      </c>
      <c r="I40" s="39"/>
      <c r="J40" s="17"/>
      <c r="K40" s="17"/>
      <c r="L40" s="17">
        <f t="shared" si="17"/>
        <v>0</v>
      </c>
      <c r="M40" s="17">
        <f t="shared" si="18"/>
        <v>0</v>
      </c>
      <c r="N40" s="17">
        <v>20000</v>
      </c>
      <c r="O40" s="17">
        <f t="shared" si="13"/>
        <v>20000</v>
      </c>
      <c r="P40" s="42"/>
      <c r="Q40" s="10" t="s">
        <v>45</v>
      </c>
    </row>
    <row r="41" spans="2:17" ht="19.5" customHeight="1">
      <c r="B41" s="63" t="s">
        <v>22</v>
      </c>
      <c r="C41" s="5" t="s">
        <v>1</v>
      </c>
      <c r="D41" s="24" t="s">
        <v>39</v>
      </c>
      <c r="E41" s="5" t="s">
        <v>38</v>
      </c>
      <c r="F41" s="7">
        <v>8.86</v>
      </c>
      <c r="G41" s="7">
        <v>3.46</v>
      </c>
      <c r="H41" s="7">
        <f t="shared" si="9"/>
        <v>12.32</v>
      </c>
      <c r="I41" s="66">
        <f t="shared" si="12"/>
        <v>38.409999999999997</v>
      </c>
      <c r="J41" s="8">
        <v>25000</v>
      </c>
      <c r="K41" s="8">
        <v>25000</v>
      </c>
      <c r="L41" s="8">
        <f t="shared" si="17"/>
        <v>221500</v>
      </c>
      <c r="M41" s="8">
        <f t="shared" si="18"/>
        <v>86500</v>
      </c>
      <c r="N41" s="8">
        <v>20000</v>
      </c>
      <c r="O41" s="19">
        <f t="shared" si="13"/>
        <v>328000</v>
      </c>
      <c r="P41" s="69">
        <f t="shared" ref="P41" si="23">SUM(O41:O44)</f>
        <v>968000</v>
      </c>
      <c r="Q41" s="4" t="s">
        <v>43</v>
      </c>
    </row>
    <row r="42" spans="2:17" ht="19.5" customHeight="1">
      <c r="B42" s="64"/>
      <c r="C42" s="3" t="s">
        <v>2</v>
      </c>
      <c r="D42" s="24" t="s">
        <v>39</v>
      </c>
      <c r="E42" s="3"/>
      <c r="F42" s="6">
        <v>0.41</v>
      </c>
      <c r="G42" s="6">
        <v>1.29</v>
      </c>
      <c r="H42" s="7">
        <f t="shared" si="9"/>
        <v>1.7</v>
      </c>
      <c r="I42" s="67"/>
      <c r="J42" s="8">
        <v>25000</v>
      </c>
      <c r="K42" s="8"/>
      <c r="L42" s="8">
        <f t="shared" si="17"/>
        <v>10250</v>
      </c>
      <c r="M42" s="8">
        <f t="shared" si="18"/>
        <v>0</v>
      </c>
      <c r="N42" s="8"/>
      <c r="O42" s="19">
        <f t="shared" si="13"/>
        <v>10250</v>
      </c>
      <c r="P42" s="70"/>
      <c r="Q42" s="4"/>
    </row>
    <row r="43" spans="2:17" ht="19.5" customHeight="1">
      <c r="B43" s="64"/>
      <c r="C43" s="3" t="s">
        <v>3</v>
      </c>
      <c r="D43" s="24" t="s">
        <v>39</v>
      </c>
      <c r="E43" s="3"/>
      <c r="F43" s="6">
        <v>24.39</v>
      </c>
      <c r="G43" s="6"/>
      <c r="H43" s="7">
        <f t="shared" si="9"/>
        <v>24.39</v>
      </c>
      <c r="I43" s="67"/>
      <c r="J43" s="8">
        <v>25000</v>
      </c>
      <c r="K43" s="8"/>
      <c r="L43" s="8">
        <f t="shared" si="17"/>
        <v>609750</v>
      </c>
      <c r="M43" s="8">
        <f t="shared" si="18"/>
        <v>0</v>
      </c>
      <c r="N43" s="8"/>
      <c r="O43" s="19">
        <f t="shared" si="13"/>
        <v>609750</v>
      </c>
      <c r="P43" s="70"/>
      <c r="Q43" s="4"/>
    </row>
    <row r="44" spans="2:17" ht="19.5" customHeight="1">
      <c r="B44" s="65"/>
      <c r="C44" s="3" t="s">
        <v>4</v>
      </c>
      <c r="D44" s="3"/>
      <c r="E44" s="3"/>
      <c r="F44" s="6"/>
      <c r="G44" s="6"/>
      <c r="H44" s="7">
        <f t="shared" si="9"/>
        <v>0</v>
      </c>
      <c r="I44" s="68"/>
      <c r="J44" s="8"/>
      <c r="K44" s="8"/>
      <c r="L44" s="8">
        <f t="shared" si="17"/>
        <v>0</v>
      </c>
      <c r="M44" s="8">
        <f t="shared" si="18"/>
        <v>0</v>
      </c>
      <c r="N44" s="8">
        <v>20000</v>
      </c>
      <c r="O44" s="19">
        <f t="shared" si="13"/>
        <v>20000</v>
      </c>
      <c r="P44" s="71"/>
      <c r="Q44" s="4" t="s">
        <v>49</v>
      </c>
    </row>
    <row r="45" spans="2:17" ht="19.5" customHeight="1">
      <c r="B45" s="34" t="s">
        <v>23</v>
      </c>
      <c r="C45" s="15" t="s">
        <v>1</v>
      </c>
      <c r="D45" s="15" t="s">
        <v>28</v>
      </c>
      <c r="E45" s="15"/>
      <c r="F45" s="16">
        <v>9.11</v>
      </c>
      <c r="G45" s="16"/>
      <c r="H45" s="16">
        <f t="shared" si="9"/>
        <v>9.11</v>
      </c>
      <c r="I45" s="37">
        <f t="shared" si="15"/>
        <v>32.090000000000003</v>
      </c>
      <c r="J45" s="17">
        <v>23000</v>
      </c>
      <c r="K45" s="17"/>
      <c r="L45" s="17">
        <f t="shared" si="17"/>
        <v>209530</v>
      </c>
      <c r="M45" s="17">
        <f t="shared" si="18"/>
        <v>0</v>
      </c>
      <c r="N45" s="17">
        <v>60000</v>
      </c>
      <c r="O45" s="17">
        <f t="shared" si="13"/>
        <v>269530</v>
      </c>
      <c r="P45" s="40">
        <f t="shared" ref="P45" si="24">SUM(O45:O48)</f>
        <v>853430</v>
      </c>
      <c r="Q45" s="10" t="s">
        <v>50</v>
      </c>
    </row>
    <row r="46" spans="2:17" ht="19.5" customHeight="1">
      <c r="B46" s="35"/>
      <c r="C46" s="9" t="s">
        <v>2</v>
      </c>
      <c r="D46" s="23" t="s">
        <v>28</v>
      </c>
      <c r="E46" s="9"/>
      <c r="F46" s="18">
        <v>2.44</v>
      </c>
      <c r="G46" s="18"/>
      <c r="H46" s="16">
        <f t="shared" si="9"/>
        <v>2.44</v>
      </c>
      <c r="I46" s="38"/>
      <c r="J46" s="17">
        <v>23000</v>
      </c>
      <c r="K46" s="17"/>
      <c r="L46" s="17">
        <f t="shared" si="17"/>
        <v>56120</v>
      </c>
      <c r="M46" s="17">
        <f t="shared" si="18"/>
        <v>0</v>
      </c>
      <c r="N46" s="17"/>
      <c r="O46" s="17">
        <f t="shared" si="13"/>
        <v>56120</v>
      </c>
      <c r="P46" s="41"/>
      <c r="Q46" s="10"/>
    </row>
    <row r="47" spans="2:17" ht="19.5" customHeight="1">
      <c r="B47" s="35"/>
      <c r="C47" s="9" t="s">
        <v>3</v>
      </c>
      <c r="D47" s="9"/>
      <c r="E47" s="9" t="s">
        <v>38</v>
      </c>
      <c r="F47" s="18"/>
      <c r="G47" s="18">
        <v>19.940000000000001</v>
      </c>
      <c r="H47" s="16">
        <f t="shared" si="9"/>
        <v>19.940000000000001</v>
      </c>
      <c r="I47" s="38"/>
      <c r="J47" s="17"/>
      <c r="K47" s="17">
        <v>25000</v>
      </c>
      <c r="L47" s="17">
        <f t="shared" si="17"/>
        <v>0</v>
      </c>
      <c r="M47" s="17">
        <f t="shared" si="18"/>
        <v>498500.00000000006</v>
      </c>
      <c r="N47" s="17"/>
      <c r="O47" s="17">
        <f t="shared" si="13"/>
        <v>498500.00000000006</v>
      </c>
      <c r="P47" s="41"/>
      <c r="Q47" s="10"/>
    </row>
    <row r="48" spans="2:17" ht="19.5" customHeight="1">
      <c r="B48" s="36"/>
      <c r="C48" s="9" t="s">
        <v>4</v>
      </c>
      <c r="D48" s="23" t="s">
        <v>28</v>
      </c>
      <c r="E48" s="9"/>
      <c r="F48" s="18">
        <v>0.6</v>
      </c>
      <c r="G48" s="18"/>
      <c r="H48" s="16">
        <f t="shared" si="9"/>
        <v>0.6</v>
      </c>
      <c r="I48" s="39"/>
      <c r="J48" s="17">
        <v>23000</v>
      </c>
      <c r="K48" s="17"/>
      <c r="L48" s="17">
        <f t="shared" si="17"/>
        <v>13800</v>
      </c>
      <c r="M48" s="17">
        <f t="shared" si="18"/>
        <v>0</v>
      </c>
      <c r="N48" s="17">
        <v>15480</v>
      </c>
      <c r="O48" s="17">
        <f t="shared" si="13"/>
        <v>29280</v>
      </c>
      <c r="P48" s="42"/>
      <c r="Q48" s="10" t="s">
        <v>46</v>
      </c>
    </row>
    <row r="49" spans="2:17" ht="19.5" customHeight="1">
      <c r="B49" s="63" t="s">
        <v>24</v>
      </c>
      <c r="C49" s="5" t="s">
        <v>1</v>
      </c>
      <c r="D49" s="5" t="s">
        <v>40</v>
      </c>
      <c r="E49" s="5"/>
      <c r="F49" s="7">
        <v>11.6</v>
      </c>
      <c r="G49" s="7"/>
      <c r="H49" s="7">
        <f t="shared" si="9"/>
        <v>11.6</v>
      </c>
      <c r="I49" s="66">
        <f t="shared" si="12"/>
        <v>36.369999999999997</v>
      </c>
      <c r="J49" s="8">
        <v>25000</v>
      </c>
      <c r="K49" s="8"/>
      <c r="L49" s="8">
        <f t="shared" si="17"/>
        <v>290000</v>
      </c>
      <c r="M49" s="8">
        <f t="shared" si="18"/>
        <v>0</v>
      </c>
      <c r="N49" s="8">
        <v>10000</v>
      </c>
      <c r="O49" s="19">
        <f t="shared" si="13"/>
        <v>300000</v>
      </c>
      <c r="P49" s="69">
        <f t="shared" ref="P49" si="25">SUM(O49:O52)</f>
        <v>929250</v>
      </c>
      <c r="Q49" s="4" t="s">
        <v>48</v>
      </c>
    </row>
    <row r="50" spans="2:17" ht="19.5" customHeight="1">
      <c r="B50" s="64"/>
      <c r="C50" s="3" t="s">
        <v>2</v>
      </c>
      <c r="D50" s="24" t="s">
        <v>40</v>
      </c>
      <c r="E50" s="3"/>
      <c r="F50" s="6">
        <v>2.36</v>
      </c>
      <c r="G50" s="6"/>
      <c r="H50" s="7">
        <f t="shared" si="9"/>
        <v>2.36</v>
      </c>
      <c r="I50" s="67"/>
      <c r="J50" s="8">
        <v>25000</v>
      </c>
      <c r="K50" s="8"/>
      <c r="L50" s="8">
        <f t="shared" si="17"/>
        <v>59000</v>
      </c>
      <c r="M50" s="8">
        <f t="shared" si="18"/>
        <v>0</v>
      </c>
      <c r="N50" s="8"/>
      <c r="O50" s="19">
        <f t="shared" si="13"/>
        <v>59000</v>
      </c>
      <c r="P50" s="70"/>
      <c r="Q50" s="4"/>
    </row>
    <row r="51" spans="2:17" ht="19.5" customHeight="1">
      <c r="B51" s="64"/>
      <c r="C51" s="3" t="s">
        <v>3</v>
      </c>
      <c r="D51" s="24" t="s">
        <v>40</v>
      </c>
      <c r="E51" s="3"/>
      <c r="F51" s="6">
        <v>22.41</v>
      </c>
      <c r="G51" s="6"/>
      <c r="H51" s="7">
        <f t="shared" si="9"/>
        <v>22.41</v>
      </c>
      <c r="I51" s="67"/>
      <c r="J51" s="8">
        <v>25000</v>
      </c>
      <c r="K51" s="8"/>
      <c r="L51" s="8">
        <f t="shared" si="17"/>
        <v>560250</v>
      </c>
      <c r="M51" s="8">
        <f t="shared" si="18"/>
        <v>0</v>
      </c>
      <c r="N51" s="8"/>
      <c r="O51" s="19">
        <f t="shared" si="13"/>
        <v>560250</v>
      </c>
      <c r="P51" s="70"/>
      <c r="Q51" s="4"/>
    </row>
    <row r="52" spans="2:17" ht="19.5" customHeight="1">
      <c r="B52" s="65"/>
      <c r="C52" s="3" t="s">
        <v>4</v>
      </c>
      <c r="D52" s="3"/>
      <c r="E52" s="3"/>
      <c r="F52" s="6"/>
      <c r="G52" s="6"/>
      <c r="H52" s="7">
        <f t="shared" si="9"/>
        <v>0</v>
      </c>
      <c r="I52" s="68"/>
      <c r="J52" s="8"/>
      <c r="K52" s="8"/>
      <c r="L52" s="8">
        <f t="shared" si="17"/>
        <v>0</v>
      </c>
      <c r="M52" s="8">
        <f t="shared" si="18"/>
        <v>0</v>
      </c>
      <c r="N52" s="8">
        <v>10000</v>
      </c>
      <c r="O52" s="19">
        <f t="shared" si="13"/>
        <v>10000</v>
      </c>
      <c r="P52" s="71"/>
      <c r="Q52" s="4" t="s">
        <v>47</v>
      </c>
    </row>
    <row r="53" spans="2:17" ht="19.5" customHeight="1">
      <c r="B53" s="34" t="s">
        <v>25</v>
      </c>
      <c r="C53" s="15" t="s">
        <v>1</v>
      </c>
      <c r="D53" s="15" t="s">
        <v>37</v>
      </c>
      <c r="E53" s="15"/>
      <c r="F53" s="16">
        <v>11.61</v>
      </c>
      <c r="G53" s="16"/>
      <c r="H53" s="16">
        <f t="shared" si="9"/>
        <v>11.61</v>
      </c>
      <c r="I53" s="37">
        <f t="shared" si="15"/>
        <v>34.61</v>
      </c>
      <c r="J53" s="17">
        <v>23000</v>
      </c>
      <c r="K53" s="17"/>
      <c r="L53" s="17">
        <f t="shared" si="17"/>
        <v>267030</v>
      </c>
      <c r="M53" s="17">
        <f t="shared" si="18"/>
        <v>0</v>
      </c>
      <c r="N53" s="17">
        <v>10000</v>
      </c>
      <c r="O53" s="17">
        <f t="shared" si="13"/>
        <v>277030</v>
      </c>
      <c r="P53" s="40">
        <f t="shared" ref="P53" si="26">SUM(O53:O56)</f>
        <v>816030</v>
      </c>
      <c r="Q53" s="10" t="s">
        <v>48</v>
      </c>
    </row>
    <row r="54" spans="2:17" ht="19.5" customHeight="1">
      <c r="B54" s="35"/>
      <c r="C54" s="9" t="s">
        <v>2</v>
      </c>
      <c r="D54" s="23" t="s">
        <v>37</v>
      </c>
      <c r="E54" s="9"/>
      <c r="F54" s="18">
        <v>1.7</v>
      </c>
      <c r="G54" s="18"/>
      <c r="H54" s="16">
        <f t="shared" si="9"/>
        <v>1.7</v>
      </c>
      <c r="I54" s="38"/>
      <c r="J54" s="17">
        <v>23000</v>
      </c>
      <c r="K54" s="17"/>
      <c r="L54" s="17">
        <f t="shared" si="17"/>
        <v>39100</v>
      </c>
      <c r="M54" s="17">
        <f t="shared" si="18"/>
        <v>0</v>
      </c>
      <c r="N54" s="17"/>
      <c r="O54" s="17">
        <f t="shared" si="13"/>
        <v>39100</v>
      </c>
      <c r="P54" s="41"/>
      <c r="Q54" s="10"/>
    </row>
    <row r="55" spans="2:17" ht="19.5" customHeight="1">
      <c r="B55" s="35"/>
      <c r="C55" s="9" t="s">
        <v>3</v>
      </c>
      <c r="D55" s="23" t="s">
        <v>37</v>
      </c>
      <c r="E55" s="9"/>
      <c r="F55" s="18">
        <v>21.3</v>
      </c>
      <c r="G55" s="18"/>
      <c r="H55" s="16">
        <f t="shared" si="9"/>
        <v>21.3</v>
      </c>
      <c r="I55" s="38"/>
      <c r="J55" s="17">
        <v>23000</v>
      </c>
      <c r="K55" s="17"/>
      <c r="L55" s="17">
        <f t="shared" si="17"/>
        <v>489900</v>
      </c>
      <c r="M55" s="17">
        <f t="shared" si="18"/>
        <v>0</v>
      </c>
      <c r="N55" s="17">
        <v>10000</v>
      </c>
      <c r="O55" s="17">
        <f t="shared" si="13"/>
        <v>499900</v>
      </c>
      <c r="P55" s="41"/>
      <c r="Q55" s="10" t="s">
        <v>48</v>
      </c>
    </row>
    <row r="56" spans="2:17" ht="19.5" customHeight="1">
      <c r="B56" s="36"/>
      <c r="C56" s="9" t="s">
        <v>4</v>
      </c>
      <c r="D56" s="9"/>
      <c r="E56" s="9"/>
      <c r="F56" s="18"/>
      <c r="G56" s="18"/>
      <c r="H56" s="16">
        <f t="shared" si="9"/>
        <v>0</v>
      </c>
      <c r="I56" s="39"/>
      <c r="J56" s="17"/>
      <c r="K56" s="17"/>
      <c r="L56" s="17">
        <f t="shared" si="17"/>
        <v>0</v>
      </c>
      <c r="M56" s="17">
        <f t="shared" si="18"/>
        <v>0</v>
      </c>
      <c r="N56" s="17"/>
      <c r="O56" s="17">
        <f t="shared" si="13"/>
        <v>0</v>
      </c>
      <c r="P56" s="42"/>
      <c r="Q56" s="10"/>
    </row>
    <row r="57" spans="2:17" ht="19.5" customHeight="1">
      <c r="B57" s="63" t="s">
        <v>26</v>
      </c>
      <c r="C57" s="5" t="s">
        <v>1</v>
      </c>
      <c r="D57" s="5" t="s">
        <v>60</v>
      </c>
      <c r="E57" s="5"/>
      <c r="F57" s="7">
        <v>9.64</v>
      </c>
      <c r="G57" s="7"/>
      <c r="H57" s="7">
        <f t="shared" si="9"/>
        <v>9.64</v>
      </c>
      <c r="I57" s="66">
        <f t="shared" si="12"/>
        <v>32.200000000000003</v>
      </c>
      <c r="J57" s="8">
        <v>20000</v>
      </c>
      <c r="K57" s="8"/>
      <c r="L57" s="8">
        <f t="shared" si="17"/>
        <v>192800</v>
      </c>
      <c r="M57" s="8">
        <f t="shared" si="18"/>
        <v>0</v>
      </c>
      <c r="N57" s="8">
        <v>50000</v>
      </c>
      <c r="O57" s="19">
        <f t="shared" si="13"/>
        <v>242800</v>
      </c>
      <c r="P57" s="69">
        <f t="shared" ref="P57" si="27">SUM(O57:O60)</f>
        <v>602770</v>
      </c>
      <c r="Q57" s="4" t="s">
        <v>42</v>
      </c>
    </row>
    <row r="58" spans="2:17" ht="19.5" customHeight="1">
      <c r="B58" s="64"/>
      <c r="C58" s="3" t="s">
        <v>2</v>
      </c>
      <c r="D58" s="33" t="s">
        <v>60</v>
      </c>
      <c r="E58" s="3"/>
      <c r="F58" s="6">
        <v>2.36</v>
      </c>
      <c r="G58" s="6"/>
      <c r="H58" s="7">
        <f t="shared" si="9"/>
        <v>2.36</v>
      </c>
      <c r="I58" s="67"/>
      <c r="J58" s="8">
        <v>20000</v>
      </c>
      <c r="K58" s="8"/>
      <c r="L58" s="8">
        <f t="shared" si="17"/>
        <v>47200</v>
      </c>
      <c r="M58" s="8">
        <f t="shared" si="18"/>
        <v>0</v>
      </c>
      <c r="N58" s="8"/>
      <c r="O58" s="19">
        <f t="shared" si="13"/>
        <v>47200</v>
      </c>
      <c r="P58" s="70"/>
      <c r="Q58" s="4"/>
    </row>
    <row r="59" spans="2:17" ht="19.5" customHeight="1">
      <c r="B59" s="64"/>
      <c r="C59" s="3" t="s">
        <v>3</v>
      </c>
      <c r="D59" s="33" t="s">
        <v>60</v>
      </c>
      <c r="E59" s="3" t="s">
        <v>59</v>
      </c>
      <c r="F59" s="6">
        <v>4.3099999999999996</v>
      </c>
      <c r="G59" s="6">
        <v>15.89</v>
      </c>
      <c r="H59" s="7">
        <f t="shared" si="9"/>
        <v>20.2</v>
      </c>
      <c r="I59" s="67"/>
      <c r="J59" s="8">
        <v>20000</v>
      </c>
      <c r="K59" s="8">
        <v>13000</v>
      </c>
      <c r="L59" s="8">
        <f t="shared" si="17"/>
        <v>86199.999999999985</v>
      </c>
      <c r="M59" s="8">
        <f t="shared" si="18"/>
        <v>206570</v>
      </c>
      <c r="N59" s="8"/>
      <c r="O59" s="19">
        <f t="shared" si="13"/>
        <v>292770</v>
      </c>
      <c r="P59" s="70"/>
      <c r="Q59" s="4"/>
    </row>
    <row r="60" spans="2:17" ht="19.5" customHeight="1">
      <c r="B60" s="65"/>
      <c r="C60" s="3" t="s">
        <v>4</v>
      </c>
      <c r="D60" s="3"/>
      <c r="E60" s="3"/>
      <c r="F60" s="6"/>
      <c r="G60" s="6"/>
      <c r="H60" s="7">
        <f t="shared" si="9"/>
        <v>0</v>
      </c>
      <c r="I60" s="68"/>
      <c r="J60" s="8"/>
      <c r="K60" s="8"/>
      <c r="L60" s="8">
        <f t="shared" si="17"/>
        <v>0</v>
      </c>
      <c r="M60" s="8">
        <f t="shared" si="18"/>
        <v>0</v>
      </c>
      <c r="N60" s="8">
        <v>20000</v>
      </c>
      <c r="O60" s="19">
        <f t="shared" si="13"/>
        <v>20000</v>
      </c>
      <c r="P60" s="71"/>
      <c r="Q60" s="4" t="s">
        <v>49</v>
      </c>
    </row>
    <row r="61" spans="2:17" ht="19.5" customHeight="1">
      <c r="B61" s="34" t="s">
        <v>27</v>
      </c>
      <c r="C61" s="20" t="s">
        <v>1</v>
      </c>
      <c r="D61" s="20" t="s">
        <v>41</v>
      </c>
      <c r="E61" s="20" t="s">
        <v>36</v>
      </c>
      <c r="F61" s="16">
        <v>8.89</v>
      </c>
      <c r="G61" s="16">
        <v>3.08</v>
      </c>
      <c r="H61" s="16">
        <f t="shared" ref="H61:H68" si="28">SUM(F61:G61)</f>
        <v>11.97</v>
      </c>
      <c r="I61" s="37">
        <f t="shared" ref="I61" si="29">SUM(H61:H64)</f>
        <v>35.93</v>
      </c>
      <c r="J61" s="17">
        <v>25000</v>
      </c>
      <c r="K61" s="17">
        <v>17000</v>
      </c>
      <c r="L61" s="17">
        <f t="shared" ref="L61:L76" si="30">F61*J61</f>
        <v>222250</v>
      </c>
      <c r="M61" s="17">
        <f t="shared" ref="M61:M68" si="31">G61*K61</f>
        <v>52360</v>
      </c>
      <c r="N61" s="17">
        <v>50000</v>
      </c>
      <c r="O61" s="17">
        <f t="shared" ref="O61:O68" si="32">SUM(L61:M61)+N61</f>
        <v>324610</v>
      </c>
      <c r="P61" s="40">
        <f t="shared" ref="P61" si="33">SUM(O61:O64)</f>
        <v>786570</v>
      </c>
      <c r="Q61" s="10" t="s">
        <v>42</v>
      </c>
    </row>
    <row r="62" spans="2:17" ht="19.5" customHeight="1">
      <c r="B62" s="35"/>
      <c r="C62" s="9" t="s">
        <v>2</v>
      </c>
      <c r="D62" s="23" t="s">
        <v>41</v>
      </c>
      <c r="E62" s="9"/>
      <c r="F62" s="18">
        <v>1.7</v>
      </c>
      <c r="G62" s="18"/>
      <c r="H62" s="16">
        <f t="shared" si="28"/>
        <v>1.7</v>
      </c>
      <c r="I62" s="38"/>
      <c r="J62" s="17">
        <v>25000</v>
      </c>
      <c r="K62" s="17"/>
      <c r="L62" s="17">
        <f t="shared" si="30"/>
        <v>42500</v>
      </c>
      <c r="M62" s="17">
        <f t="shared" si="31"/>
        <v>0</v>
      </c>
      <c r="N62" s="17"/>
      <c r="O62" s="17">
        <f t="shared" si="32"/>
        <v>42500</v>
      </c>
      <c r="P62" s="41"/>
      <c r="Q62" s="10"/>
    </row>
    <row r="63" spans="2:17" ht="19.5" customHeight="1">
      <c r="B63" s="35"/>
      <c r="C63" s="9" t="s">
        <v>3</v>
      </c>
      <c r="D63" s="23" t="s">
        <v>41</v>
      </c>
      <c r="E63" s="23" t="s">
        <v>36</v>
      </c>
      <c r="F63" s="18">
        <v>1.38</v>
      </c>
      <c r="G63" s="18">
        <v>20.88</v>
      </c>
      <c r="H63" s="16">
        <f t="shared" si="28"/>
        <v>22.259999999999998</v>
      </c>
      <c r="I63" s="38"/>
      <c r="J63" s="17">
        <v>25000</v>
      </c>
      <c r="K63" s="17">
        <v>17000</v>
      </c>
      <c r="L63" s="17">
        <f t="shared" si="30"/>
        <v>34500</v>
      </c>
      <c r="M63" s="17">
        <f t="shared" si="31"/>
        <v>354960</v>
      </c>
      <c r="N63" s="17">
        <v>10000</v>
      </c>
      <c r="O63" s="17">
        <f t="shared" si="32"/>
        <v>399460</v>
      </c>
      <c r="P63" s="41"/>
      <c r="Q63" s="10" t="s">
        <v>48</v>
      </c>
    </row>
    <row r="64" spans="2:17" ht="19.5" customHeight="1">
      <c r="B64" s="36"/>
      <c r="C64" s="9" t="s">
        <v>4</v>
      </c>
      <c r="D64" s="9"/>
      <c r="E64" s="9"/>
      <c r="F64" s="18"/>
      <c r="G64" s="18"/>
      <c r="H64" s="16">
        <f t="shared" si="28"/>
        <v>0</v>
      </c>
      <c r="I64" s="39"/>
      <c r="J64" s="17"/>
      <c r="K64" s="17"/>
      <c r="L64" s="17">
        <f t="shared" si="30"/>
        <v>0</v>
      </c>
      <c r="M64" s="17">
        <f t="shared" si="31"/>
        <v>0</v>
      </c>
      <c r="N64" s="17">
        <v>20000</v>
      </c>
      <c r="O64" s="17">
        <f t="shared" si="32"/>
        <v>20000</v>
      </c>
      <c r="P64" s="42"/>
      <c r="Q64" s="10" t="s">
        <v>49</v>
      </c>
    </row>
    <row r="65" spans="2:17" ht="19.5" customHeight="1">
      <c r="B65" s="43" t="s">
        <v>53</v>
      </c>
      <c r="C65" s="27" t="s">
        <v>1</v>
      </c>
      <c r="D65" s="27" t="s">
        <v>33</v>
      </c>
      <c r="E65" s="27"/>
      <c r="F65" s="28">
        <v>11.7</v>
      </c>
      <c r="G65" s="28"/>
      <c r="H65" s="28">
        <f t="shared" si="28"/>
        <v>11.7</v>
      </c>
      <c r="I65" s="72">
        <f t="shared" ref="I65" si="34">SUM(H65:H68)</f>
        <v>32.25</v>
      </c>
      <c r="J65" s="29">
        <v>19500</v>
      </c>
      <c r="K65" s="29"/>
      <c r="L65" s="29">
        <f t="shared" si="30"/>
        <v>228150</v>
      </c>
      <c r="M65" s="29">
        <f t="shared" si="31"/>
        <v>0</v>
      </c>
      <c r="N65" s="29"/>
      <c r="O65" s="29">
        <f t="shared" si="32"/>
        <v>228150</v>
      </c>
      <c r="P65" s="49">
        <f t="shared" ref="P65" si="35">SUM(O65:O68)</f>
        <v>628875</v>
      </c>
      <c r="Q65" s="30"/>
    </row>
    <row r="66" spans="2:17" ht="19.5" customHeight="1">
      <c r="B66" s="44"/>
      <c r="C66" s="27" t="s">
        <v>2</v>
      </c>
      <c r="D66" s="27" t="s">
        <v>33</v>
      </c>
      <c r="E66" s="27"/>
      <c r="F66" s="31">
        <v>1.7</v>
      </c>
      <c r="G66" s="31"/>
      <c r="H66" s="28">
        <f t="shared" si="28"/>
        <v>1.7</v>
      </c>
      <c r="I66" s="73"/>
      <c r="J66" s="29">
        <v>19500</v>
      </c>
      <c r="K66" s="29"/>
      <c r="L66" s="29">
        <f t="shared" si="30"/>
        <v>33150</v>
      </c>
      <c r="M66" s="29">
        <f t="shared" si="31"/>
        <v>0</v>
      </c>
      <c r="N66" s="29"/>
      <c r="O66" s="29">
        <f t="shared" si="32"/>
        <v>33150</v>
      </c>
      <c r="P66" s="50"/>
      <c r="Q66" s="30"/>
    </row>
    <row r="67" spans="2:17" ht="19.5" customHeight="1">
      <c r="B67" s="44"/>
      <c r="C67" s="27" t="s">
        <v>3</v>
      </c>
      <c r="D67" s="27" t="s">
        <v>33</v>
      </c>
      <c r="E67" s="27"/>
      <c r="F67" s="31">
        <v>18.850000000000001</v>
      </c>
      <c r="G67" s="31"/>
      <c r="H67" s="28">
        <f t="shared" si="28"/>
        <v>18.850000000000001</v>
      </c>
      <c r="I67" s="73"/>
      <c r="J67" s="29">
        <v>19500</v>
      </c>
      <c r="K67" s="29"/>
      <c r="L67" s="29">
        <f t="shared" si="30"/>
        <v>367575</v>
      </c>
      <c r="M67" s="29">
        <f t="shared" si="31"/>
        <v>0</v>
      </c>
      <c r="N67" s="29"/>
      <c r="O67" s="29">
        <f t="shared" si="32"/>
        <v>367575</v>
      </c>
      <c r="P67" s="50"/>
      <c r="Q67" s="30"/>
    </row>
    <row r="68" spans="2:17" ht="19.5" customHeight="1">
      <c r="B68" s="45"/>
      <c r="C68" s="27" t="s">
        <v>4</v>
      </c>
      <c r="D68" s="27"/>
      <c r="E68" s="27"/>
      <c r="F68" s="31"/>
      <c r="G68" s="31"/>
      <c r="H68" s="28">
        <f t="shared" si="28"/>
        <v>0</v>
      </c>
      <c r="I68" s="74"/>
      <c r="J68" s="29"/>
      <c r="K68" s="29"/>
      <c r="L68" s="29">
        <f t="shared" si="30"/>
        <v>0</v>
      </c>
      <c r="M68" s="29">
        <f t="shared" si="31"/>
        <v>0</v>
      </c>
      <c r="N68" s="29"/>
      <c r="O68" s="29">
        <f t="shared" si="32"/>
        <v>0</v>
      </c>
      <c r="P68" s="51"/>
      <c r="Q68" s="30"/>
    </row>
    <row r="69" spans="2:17" ht="19.5" customHeight="1">
      <c r="B69" s="34" t="s">
        <v>56</v>
      </c>
      <c r="C69" s="25" t="s">
        <v>1</v>
      </c>
      <c r="D69" s="25" t="s">
        <v>34</v>
      </c>
      <c r="E69" s="25"/>
      <c r="F69" s="16">
        <v>9.4700000000000006</v>
      </c>
      <c r="G69" s="16"/>
      <c r="H69" s="16">
        <f t="shared" ref="H69:H76" si="36">SUM(F69:G69)</f>
        <v>9.4700000000000006</v>
      </c>
      <c r="I69" s="37">
        <f t="shared" ref="I69" si="37">SUM(H69:H72)</f>
        <v>31.18</v>
      </c>
      <c r="J69" s="17">
        <v>21000</v>
      </c>
      <c r="K69" s="17"/>
      <c r="L69" s="17">
        <f t="shared" si="30"/>
        <v>198870</v>
      </c>
      <c r="M69" s="17">
        <f t="shared" ref="M69:M76" si="38">G69*K69</f>
        <v>0</v>
      </c>
      <c r="N69" s="17"/>
      <c r="O69" s="17">
        <f t="shared" ref="O69:O76" si="39">SUM(L69:M69)+N69</f>
        <v>198870</v>
      </c>
      <c r="P69" s="40">
        <f t="shared" ref="P69" si="40">SUM(O69:O72)</f>
        <v>579180</v>
      </c>
      <c r="Q69" s="10"/>
    </row>
    <row r="70" spans="2:17" ht="19.5" customHeight="1">
      <c r="B70" s="35"/>
      <c r="C70" s="9" t="s">
        <v>2</v>
      </c>
      <c r="D70" s="26" t="s">
        <v>34</v>
      </c>
      <c r="E70" s="9"/>
      <c r="F70" s="18">
        <v>2.36</v>
      </c>
      <c r="G70" s="18"/>
      <c r="H70" s="16">
        <f t="shared" si="36"/>
        <v>2.36</v>
      </c>
      <c r="I70" s="38"/>
      <c r="J70" s="17">
        <v>21000</v>
      </c>
      <c r="K70" s="17"/>
      <c r="L70" s="17">
        <f t="shared" si="30"/>
        <v>49560</v>
      </c>
      <c r="M70" s="17">
        <f t="shared" si="38"/>
        <v>0</v>
      </c>
      <c r="N70" s="17"/>
      <c r="O70" s="17">
        <f t="shared" si="39"/>
        <v>49560</v>
      </c>
      <c r="P70" s="41"/>
      <c r="Q70" s="10"/>
    </row>
    <row r="71" spans="2:17" ht="19.5" customHeight="1">
      <c r="B71" s="35"/>
      <c r="C71" s="9" t="s">
        <v>3</v>
      </c>
      <c r="D71" s="26" t="s">
        <v>34</v>
      </c>
      <c r="E71" s="25" t="s">
        <v>59</v>
      </c>
      <c r="F71" s="18">
        <v>7.4</v>
      </c>
      <c r="G71" s="18">
        <v>11.95</v>
      </c>
      <c r="H71" s="16">
        <f t="shared" si="36"/>
        <v>19.350000000000001</v>
      </c>
      <c r="I71" s="38"/>
      <c r="J71" s="17">
        <v>21000</v>
      </c>
      <c r="K71" s="17">
        <v>13000</v>
      </c>
      <c r="L71" s="17">
        <f t="shared" si="30"/>
        <v>155400</v>
      </c>
      <c r="M71" s="17">
        <f t="shared" si="38"/>
        <v>155350</v>
      </c>
      <c r="N71" s="17"/>
      <c r="O71" s="17">
        <f t="shared" si="39"/>
        <v>310750</v>
      </c>
      <c r="P71" s="41"/>
      <c r="Q71" s="10"/>
    </row>
    <row r="72" spans="2:17" ht="19.5" customHeight="1">
      <c r="B72" s="36"/>
      <c r="C72" s="9" t="s">
        <v>4</v>
      </c>
      <c r="D72" s="9"/>
      <c r="E72" s="9"/>
      <c r="F72" s="18"/>
      <c r="G72" s="18"/>
      <c r="H72" s="16">
        <f t="shared" si="36"/>
        <v>0</v>
      </c>
      <c r="I72" s="39"/>
      <c r="J72" s="17"/>
      <c r="K72" s="17"/>
      <c r="L72" s="17">
        <f t="shared" si="30"/>
        <v>0</v>
      </c>
      <c r="M72" s="17">
        <f t="shared" si="38"/>
        <v>0</v>
      </c>
      <c r="N72" s="17">
        <v>20000</v>
      </c>
      <c r="O72" s="17">
        <f t="shared" si="39"/>
        <v>20000</v>
      </c>
      <c r="P72" s="42"/>
      <c r="Q72" s="10" t="s">
        <v>49</v>
      </c>
    </row>
    <row r="73" spans="2:17" ht="19.5" customHeight="1">
      <c r="B73" s="43" t="s">
        <v>57</v>
      </c>
      <c r="C73" s="27" t="s">
        <v>1</v>
      </c>
      <c r="D73" s="27" t="s">
        <v>58</v>
      </c>
      <c r="E73" s="27"/>
      <c r="F73" s="28">
        <v>12.56</v>
      </c>
      <c r="G73" s="28"/>
      <c r="H73" s="32">
        <f t="shared" si="36"/>
        <v>12.56</v>
      </c>
      <c r="I73" s="46">
        <f t="shared" ref="I73" si="41">SUM(H73:H76)</f>
        <v>39.75</v>
      </c>
      <c r="J73" s="29">
        <v>19500</v>
      </c>
      <c r="K73" s="29"/>
      <c r="L73" s="29">
        <f t="shared" si="30"/>
        <v>244920</v>
      </c>
      <c r="M73" s="29">
        <f t="shared" si="38"/>
        <v>0</v>
      </c>
      <c r="N73" s="29">
        <v>30000</v>
      </c>
      <c r="O73" s="29">
        <f t="shared" si="39"/>
        <v>274920</v>
      </c>
      <c r="P73" s="49">
        <f t="shared" ref="P73" si="42">SUM(O73:O76)</f>
        <v>778475</v>
      </c>
      <c r="Q73" s="30" t="s">
        <v>55</v>
      </c>
    </row>
    <row r="74" spans="2:17" ht="19.5" customHeight="1">
      <c r="B74" s="44"/>
      <c r="C74" s="27" t="s">
        <v>2</v>
      </c>
      <c r="D74" s="27" t="s">
        <v>58</v>
      </c>
      <c r="E74" s="27"/>
      <c r="F74" s="31">
        <v>2.36</v>
      </c>
      <c r="G74" s="31"/>
      <c r="H74" s="32">
        <f t="shared" si="36"/>
        <v>2.36</v>
      </c>
      <c r="I74" s="47"/>
      <c r="J74" s="29">
        <v>19500</v>
      </c>
      <c r="K74" s="29"/>
      <c r="L74" s="29">
        <f t="shared" si="30"/>
        <v>46020</v>
      </c>
      <c r="M74" s="29">
        <f t="shared" si="38"/>
        <v>0</v>
      </c>
      <c r="N74" s="29"/>
      <c r="O74" s="29">
        <f t="shared" si="39"/>
        <v>46020</v>
      </c>
      <c r="P74" s="50"/>
      <c r="Q74" s="30"/>
    </row>
    <row r="75" spans="2:17" ht="19.5" customHeight="1">
      <c r="B75" s="44"/>
      <c r="C75" s="27" t="s">
        <v>3</v>
      </c>
      <c r="D75" s="27" t="s">
        <v>58</v>
      </c>
      <c r="E75" s="27" t="s">
        <v>54</v>
      </c>
      <c r="F75" s="31">
        <v>6.17</v>
      </c>
      <c r="G75" s="31">
        <v>18.66</v>
      </c>
      <c r="H75" s="32">
        <f t="shared" si="36"/>
        <v>24.83</v>
      </c>
      <c r="I75" s="47"/>
      <c r="J75" s="29">
        <v>19500</v>
      </c>
      <c r="K75" s="29">
        <v>17000</v>
      </c>
      <c r="L75" s="29">
        <f t="shared" si="30"/>
        <v>120315</v>
      </c>
      <c r="M75" s="29">
        <f t="shared" si="38"/>
        <v>317220</v>
      </c>
      <c r="N75" s="29"/>
      <c r="O75" s="29">
        <f t="shared" si="39"/>
        <v>437535</v>
      </c>
      <c r="P75" s="50"/>
      <c r="Q75" s="30"/>
    </row>
    <row r="76" spans="2:17" ht="19.5" customHeight="1">
      <c r="B76" s="45"/>
      <c r="C76" s="27" t="s">
        <v>4</v>
      </c>
      <c r="D76" s="27"/>
      <c r="E76" s="27"/>
      <c r="F76" s="31"/>
      <c r="G76" s="31"/>
      <c r="H76" s="32">
        <f t="shared" si="36"/>
        <v>0</v>
      </c>
      <c r="I76" s="48"/>
      <c r="J76" s="29"/>
      <c r="K76" s="29"/>
      <c r="L76" s="29">
        <f t="shared" si="30"/>
        <v>0</v>
      </c>
      <c r="M76" s="29">
        <f t="shared" si="38"/>
        <v>0</v>
      </c>
      <c r="N76" s="29">
        <v>20000</v>
      </c>
      <c r="O76" s="29">
        <f t="shared" si="39"/>
        <v>20000</v>
      </c>
      <c r="P76" s="51"/>
      <c r="Q76" s="30" t="s">
        <v>49</v>
      </c>
    </row>
  </sheetData>
  <mergeCells count="62">
    <mergeCell ref="B61:B64"/>
    <mergeCell ref="I61:I64"/>
    <mergeCell ref="P61:P64"/>
    <mergeCell ref="B65:B68"/>
    <mergeCell ref="I65:I68"/>
    <mergeCell ref="P65:P68"/>
    <mergeCell ref="B57:B60"/>
    <mergeCell ref="I57:I60"/>
    <mergeCell ref="P57:P60"/>
    <mergeCell ref="B49:B52"/>
    <mergeCell ref="I49:I52"/>
    <mergeCell ref="P49:P52"/>
    <mergeCell ref="B53:B56"/>
    <mergeCell ref="I53:I56"/>
    <mergeCell ref="P53:P56"/>
    <mergeCell ref="B41:B44"/>
    <mergeCell ref="I41:I44"/>
    <mergeCell ref="P41:P44"/>
    <mergeCell ref="B45:B48"/>
    <mergeCell ref="I45:I48"/>
    <mergeCell ref="P45:P48"/>
    <mergeCell ref="B33:B36"/>
    <mergeCell ref="I33:I36"/>
    <mergeCell ref="P33:P36"/>
    <mergeCell ref="B37:B40"/>
    <mergeCell ref="I37:I40"/>
    <mergeCell ref="P37:P40"/>
    <mergeCell ref="B25:B28"/>
    <mergeCell ref="I25:I28"/>
    <mergeCell ref="P25:P28"/>
    <mergeCell ref="B29:B32"/>
    <mergeCell ref="I29:I32"/>
    <mergeCell ref="P29:P32"/>
    <mergeCell ref="B17:B20"/>
    <mergeCell ref="I17:I20"/>
    <mergeCell ref="P17:P20"/>
    <mergeCell ref="B21:B24"/>
    <mergeCell ref="I21:I24"/>
    <mergeCell ref="P21:P24"/>
    <mergeCell ref="B9:B12"/>
    <mergeCell ref="I9:I12"/>
    <mergeCell ref="P9:P12"/>
    <mergeCell ref="B13:B16"/>
    <mergeCell ref="I13:I16"/>
    <mergeCell ref="P13:P16"/>
    <mergeCell ref="C4:E4"/>
    <mergeCell ref="J4:K4"/>
    <mergeCell ref="B5:B8"/>
    <mergeCell ref="B2:Q2"/>
    <mergeCell ref="I5:I8"/>
    <mergeCell ref="P5:P8"/>
    <mergeCell ref="C3:E3"/>
    <mergeCell ref="F4:G4"/>
    <mergeCell ref="F3:I3"/>
    <mergeCell ref="J3:P3"/>
    <mergeCell ref="L4:M4"/>
    <mergeCell ref="B69:B72"/>
    <mergeCell ref="I69:I72"/>
    <mergeCell ref="P69:P72"/>
    <mergeCell ref="B73:B76"/>
    <mergeCell ref="I73:I76"/>
    <mergeCell ref="P73:P7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67" orientation="landscape" r:id="rId1"/>
  <headerFooter>
    <oddHeader>&amp;R&amp;D</oddHeader>
    <oddFooter>&amp;C&amp;P / 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CadUser01</dc:creator>
  <cp:lastModifiedBy>西本 恵則</cp:lastModifiedBy>
  <cp:lastPrinted>2017-03-03T11:52:03Z</cp:lastPrinted>
  <dcterms:created xsi:type="dcterms:W3CDTF">2015-06-29T02:04:31Z</dcterms:created>
  <dcterms:modified xsi:type="dcterms:W3CDTF">2021-12-06T15:31:23Z</dcterms:modified>
</cp:coreProperties>
</file>