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Volumes/Google Drive/マイドライブ/ECトレード　share/ＡＡ　西本使用/１７　ECトレード　オリジナルブランド/未来墓/2　未来墓®　石種・単価・才数表/未来墓®　単価（一般平均単価）・才数表/"/>
    </mc:Choice>
  </mc:AlternateContent>
  <xr:revisionPtr revIDLastSave="0" documentId="13_ncr:1_{84F3DA18-F24A-6445-89B7-C58718CA6FC5}" xr6:coauthVersionLast="47" xr6:coauthVersionMax="47" xr10:uidLastSave="{00000000-0000-0000-0000-000000000000}"/>
  <bookViews>
    <workbookView xWindow="12300" yWindow="840" windowWidth="29480" windowHeight="19580" xr2:uid="{00000000-000D-0000-FFFF-FFFF00000000}"/>
  </bookViews>
  <sheets>
    <sheet name="Sheet1" sheetId="1" r:id="rId1"/>
  </sheets>
  <definedNames>
    <definedName name="_xlnm.Print_Area" localSheetId="0">Sheet1!$B$2:$Q$68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5" i="1" l="1"/>
  <c r="M61" i="1" l="1"/>
  <c r="M62" i="1"/>
  <c r="M63" i="1"/>
  <c r="M64" i="1"/>
  <c r="M65" i="1"/>
  <c r="M66" i="1"/>
  <c r="M67" i="1"/>
  <c r="M68" i="1"/>
  <c r="L61" i="1"/>
  <c r="L62" i="1"/>
  <c r="L63" i="1"/>
  <c r="L64" i="1"/>
  <c r="L65" i="1"/>
  <c r="L66" i="1"/>
  <c r="L67" i="1"/>
  <c r="L68" i="1"/>
  <c r="M40" i="1" l="1"/>
  <c r="L40" i="1"/>
  <c r="O40" i="1" s="1"/>
  <c r="H40" i="1"/>
  <c r="M39" i="1"/>
  <c r="L39" i="1"/>
  <c r="O39" i="1" s="1"/>
  <c r="H39" i="1"/>
  <c r="M38" i="1"/>
  <c r="L38" i="1"/>
  <c r="O38" i="1" s="1"/>
  <c r="H38" i="1"/>
  <c r="M37" i="1"/>
  <c r="L37" i="1"/>
  <c r="O37" i="1" s="1"/>
  <c r="H37" i="1"/>
  <c r="I37" i="1" l="1"/>
  <c r="P37" i="1"/>
  <c r="O68" i="1"/>
  <c r="H68" i="1"/>
  <c r="H67" i="1"/>
  <c r="O66" i="1"/>
  <c r="H66" i="1"/>
  <c r="O65" i="1"/>
  <c r="H65" i="1"/>
  <c r="O64" i="1"/>
  <c r="H64" i="1"/>
  <c r="O63" i="1"/>
  <c r="H63" i="1"/>
  <c r="O62" i="1"/>
  <c r="H62" i="1"/>
  <c r="H61" i="1"/>
  <c r="I65" i="1" l="1"/>
  <c r="O67" i="1"/>
  <c r="P65" i="1" s="1"/>
  <c r="I61" i="1"/>
  <c r="O61" i="1"/>
  <c r="P61" i="1" s="1"/>
  <c r="L17" i="1"/>
  <c r="M17" i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41" i="1"/>
  <c r="M41" i="1"/>
  <c r="L42" i="1"/>
  <c r="M42" i="1"/>
  <c r="L43" i="1"/>
  <c r="M43" i="1"/>
  <c r="L44" i="1"/>
  <c r="M44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14" i="1"/>
  <c r="M14" i="1"/>
  <c r="L15" i="1"/>
  <c r="M15" i="1"/>
  <c r="L16" i="1"/>
  <c r="M16" i="1"/>
  <c r="M13" i="1"/>
  <c r="L13" i="1"/>
  <c r="M10" i="1"/>
  <c r="M11" i="1"/>
  <c r="M12" i="1"/>
  <c r="M9" i="1"/>
  <c r="L10" i="1"/>
  <c r="L11" i="1"/>
  <c r="L12" i="1"/>
  <c r="L9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14" i="1"/>
  <c r="H15" i="1"/>
  <c r="H16" i="1"/>
  <c r="H13" i="1"/>
  <c r="H10" i="1"/>
  <c r="H11" i="1"/>
  <c r="H12" i="1"/>
  <c r="H9" i="1"/>
  <c r="L6" i="1"/>
  <c r="M6" i="1"/>
  <c r="L7" i="1"/>
  <c r="M7" i="1"/>
  <c r="L8" i="1"/>
  <c r="M8" i="1"/>
  <c r="M5" i="1"/>
  <c r="L5" i="1"/>
  <c r="O49" i="1" l="1"/>
  <c r="O57" i="1"/>
  <c r="O58" i="1"/>
  <c r="O50" i="1"/>
  <c r="O46" i="1"/>
  <c r="O42" i="1"/>
  <c r="O34" i="1"/>
  <c r="O30" i="1"/>
  <c r="O12" i="1"/>
  <c r="O36" i="1"/>
  <c r="O5" i="1"/>
  <c r="O13" i="1"/>
  <c r="O52" i="1"/>
  <c r="O20" i="1"/>
  <c r="O55" i="1"/>
  <c r="O28" i="1"/>
  <c r="O24" i="1"/>
  <c r="O18" i="1"/>
  <c r="O60" i="1"/>
  <c r="O56" i="1"/>
  <c r="O16" i="1"/>
  <c r="O44" i="1"/>
  <c r="O47" i="1"/>
  <c r="O51" i="1"/>
  <c r="O41" i="1"/>
  <c r="I41" i="1"/>
  <c r="O33" i="1"/>
  <c r="O22" i="1"/>
  <c r="O21" i="1"/>
  <c r="O14" i="1"/>
  <c r="O31" i="1"/>
  <c r="O17" i="1"/>
  <c r="O35" i="1"/>
  <c r="O48" i="1"/>
  <c r="O43" i="1"/>
  <c r="O29" i="1"/>
  <c r="O23" i="1"/>
  <c r="I53" i="1"/>
  <c r="O6" i="1"/>
  <c r="O59" i="1"/>
  <c r="O54" i="1"/>
  <c r="I49" i="1"/>
  <c r="I45" i="1"/>
  <c r="I33" i="1"/>
  <c r="O32" i="1"/>
  <c r="I29" i="1"/>
  <c r="O26" i="1"/>
  <c r="I25" i="1"/>
  <c r="O27" i="1"/>
  <c r="I21" i="1"/>
  <c r="I17" i="1"/>
  <c r="O19" i="1"/>
  <c r="O15" i="1"/>
  <c r="O11" i="1"/>
  <c r="O10" i="1"/>
  <c r="O53" i="1"/>
  <c r="O45" i="1"/>
  <c r="O25" i="1"/>
  <c r="O9" i="1"/>
  <c r="O8" i="1"/>
  <c r="O7" i="1"/>
  <c r="I9" i="1"/>
  <c r="I13" i="1"/>
  <c r="H6" i="1"/>
  <c r="H7" i="1"/>
  <c r="H8" i="1"/>
  <c r="H5" i="1"/>
  <c r="P21" i="1" l="1"/>
  <c r="P49" i="1"/>
  <c r="P17" i="1"/>
  <c r="P41" i="1"/>
  <c r="P33" i="1"/>
  <c r="P57" i="1"/>
  <c r="P13" i="1"/>
  <c r="P45" i="1"/>
  <c r="P53" i="1"/>
  <c r="P29" i="1"/>
  <c r="P25" i="1"/>
  <c r="P9" i="1"/>
  <c r="I5" i="1"/>
  <c r="P5" i="1"/>
</calcChain>
</file>

<file path=xl/sharedStrings.xml><?xml version="1.0" encoding="utf-8"?>
<sst xmlns="http://schemas.openxmlformats.org/spreadsheetml/2006/main" count="185" uniqueCount="58">
  <si>
    <t>石種</t>
    <rPh sb="0" eb="2">
      <t>セキシュ</t>
    </rPh>
    <phoneticPr fontId="1"/>
  </si>
  <si>
    <t>墓</t>
    <rPh sb="0" eb="1">
      <t>ハカ</t>
    </rPh>
    <phoneticPr fontId="1"/>
  </si>
  <si>
    <t>霊標</t>
    <rPh sb="0" eb="2">
      <t>レイヒョウ</t>
    </rPh>
    <phoneticPr fontId="1"/>
  </si>
  <si>
    <t>巻石</t>
    <rPh sb="0" eb="2">
      <t>マキイシ</t>
    </rPh>
    <phoneticPr fontId="1"/>
  </si>
  <si>
    <t>その他</t>
    <rPh sb="2" eb="3">
      <t>タ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</si>
  <si>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</si>
  <si>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</si>
  <si>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売上（才）</t>
    <rPh sb="0" eb="2">
      <t>ウリアゲ</t>
    </rPh>
    <rPh sb="3" eb="4">
      <t>サイ</t>
    </rPh>
    <phoneticPr fontId="1"/>
  </si>
  <si>
    <t>加工賃</t>
    <rPh sb="0" eb="2">
      <t>カコウ</t>
    </rPh>
    <rPh sb="2" eb="3">
      <t>チン</t>
    </rPh>
    <phoneticPr fontId="1"/>
  </si>
  <si>
    <t>備考</t>
    <rPh sb="0" eb="2">
      <t>ビコウ</t>
    </rPh>
    <phoneticPr fontId="1"/>
  </si>
  <si>
    <t>感謝
&lt;KANSHA&gt;</t>
    <rPh sb="0" eb="2">
      <t>カンシャ</t>
    </rPh>
    <phoneticPr fontId="1"/>
  </si>
  <si>
    <t>才数(才）</t>
    <rPh sb="0" eb="1">
      <t>サイ</t>
    </rPh>
    <rPh sb="1" eb="2">
      <t>スウ</t>
    </rPh>
    <rPh sb="3" eb="4">
      <t>サイ</t>
    </rPh>
    <phoneticPr fontId="1"/>
  </si>
  <si>
    <t>未来
&lt;MIRAI&gt;</t>
    <rPh sb="0" eb="2">
      <t>ミライ</t>
    </rPh>
    <phoneticPr fontId="1"/>
  </si>
  <si>
    <t>恵
&lt;MEGUMI&gt;</t>
    <rPh sb="0" eb="1">
      <t>メグ</t>
    </rPh>
    <phoneticPr fontId="1"/>
  </si>
  <si>
    <t>殉愛
&lt;JUNAI&gt;</t>
    <rPh sb="0" eb="2">
      <t>ジュンアイ</t>
    </rPh>
    <phoneticPr fontId="1"/>
  </si>
  <si>
    <t>心
&lt;KOKORO&gt;</t>
    <rPh sb="0" eb="1">
      <t>ココロ</t>
    </rPh>
    <phoneticPr fontId="1"/>
  </si>
  <si>
    <t>遥
&lt;HARUKA&gt;</t>
    <rPh sb="0" eb="1">
      <t>ハル</t>
    </rPh>
    <phoneticPr fontId="1"/>
  </si>
  <si>
    <t>希望
&lt;KIBOU&gt;</t>
    <rPh sb="0" eb="2">
      <t>キボウ</t>
    </rPh>
    <phoneticPr fontId="1"/>
  </si>
  <si>
    <t>和
&lt;NAGOMI&gt;</t>
    <rPh sb="0" eb="1">
      <t>ワ</t>
    </rPh>
    <phoneticPr fontId="1"/>
  </si>
  <si>
    <t>丸材</t>
    <rPh sb="0" eb="1">
      <t>マル</t>
    </rPh>
    <rPh sb="1" eb="2">
      <t>ザイ</t>
    </rPh>
    <phoneticPr fontId="1"/>
  </si>
  <si>
    <t>売単価</t>
    <rPh sb="0" eb="1">
      <t>バイ</t>
    </rPh>
    <rPh sb="1" eb="3">
      <t>タンカ</t>
    </rPh>
    <phoneticPr fontId="1"/>
  </si>
  <si>
    <t>想
&lt;OMOI&gt;</t>
    <rPh sb="0" eb="1">
      <t>オモ</t>
    </rPh>
    <phoneticPr fontId="1"/>
  </si>
  <si>
    <t>誠
&lt;MAKOTO&gt;</t>
    <rPh sb="0" eb="1">
      <t>マコト</t>
    </rPh>
    <phoneticPr fontId="1"/>
  </si>
  <si>
    <t>やすらぎ
&lt;YASURAGI&gt;</t>
    <phoneticPr fontId="1"/>
  </si>
  <si>
    <t>聖
&lt;HIJIRI&gt;</t>
    <rPh sb="0" eb="1">
      <t>ヒジリ</t>
    </rPh>
    <phoneticPr fontId="1"/>
  </si>
  <si>
    <t>翔
&lt;KAKERU&gt;</t>
    <rPh sb="0" eb="1">
      <t>カケル</t>
    </rPh>
    <phoneticPr fontId="1"/>
  </si>
  <si>
    <t>印度黒</t>
    <rPh sb="0" eb="2">
      <t>インド</t>
    </rPh>
    <rPh sb="2" eb="3">
      <t>クロ</t>
    </rPh>
    <phoneticPr fontId="1"/>
  </si>
  <si>
    <t>ブルーパール</t>
    <phoneticPr fontId="1"/>
  </si>
  <si>
    <t>印度マホガニー</t>
    <rPh sb="0" eb="2">
      <t>インド</t>
    </rPh>
    <phoneticPr fontId="1"/>
  </si>
  <si>
    <t>印度ＥG</t>
    <rPh sb="0" eb="2">
      <t>インド</t>
    </rPh>
    <phoneticPr fontId="1"/>
  </si>
  <si>
    <t>マルチカラーレッド</t>
    <phoneticPr fontId="1"/>
  </si>
  <si>
    <t>印度黒</t>
    <rPh sb="0" eb="2">
      <t>インド</t>
    </rPh>
    <rPh sb="2" eb="3">
      <t>クロ</t>
    </rPh>
    <phoneticPr fontId="1"/>
  </si>
  <si>
    <t>オーロラ</t>
    <phoneticPr fontId="1"/>
  </si>
  <si>
    <t>オリーブグリーン</t>
    <phoneticPr fontId="1"/>
  </si>
  <si>
    <t>ニューインペ</t>
    <phoneticPr fontId="1"/>
  </si>
  <si>
    <t>インパラブルー</t>
    <phoneticPr fontId="1"/>
  </si>
  <si>
    <t>印度ＥＧ</t>
    <rPh sb="0" eb="2">
      <t>インド</t>
    </rPh>
    <phoneticPr fontId="1"/>
  </si>
  <si>
    <t>合計（税別）</t>
    <rPh sb="0" eb="2">
      <t>ゴウケイ</t>
    </rPh>
    <rPh sb="3" eb="5">
      <t>ゼイベツ</t>
    </rPh>
    <phoneticPr fontId="1"/>
  </si>
  <si>
    <t>アーバングレー</t>
    <phoneticPr fontId="1"/>
  </si>
  <si>
    <t>サンドブラスト加工１００００円</t>
    <rPh sb="7" eb="9">
      <t>カコウ</t>
    </rPh>
    <rPh sb="14" eb="15">
      <t>エン</t>
    </rPh>
    <phoneticPr fontId="1"/>
  </si>
  <si>
    <t>物入れ（金具付）合計３００００円</t>
    <rPh sb="0" eb="1">
      <t>モノ</t>
    </rPh>
    <rPh sb="1" eb="2">
      <t>イ</t>
    </rPh>
    <rPh sb="4" eb="6">
      <t>カナグ</t>
    </rPh>
    <rPh sb="6" eb="7">
      <t>ツキ</t>
    </rPh>
    <rPh sb="8" eb="10">
      <t>ゴウケイ</t>
    </rPh>
    <rPh sb="15" eb="16">
      <t>エン</t>
    </rPh>
    <phoneticPr fontId="1"/>
  </si>
  <si>
    <t>加工賃４００００円</t>
    <rPh sb="0" eb="3">
      <t>カコウチン</t>
    </rPh>
    <rPh sb="8" eb="9">
      <t>エン</t>
    </rPh>
    <phoneticPr fontId="1"/>
  </si>
  <si>
    <t>加工賃５００００円</t>
    <rPh sb="0" eb="3">
      <t>カコウチン</t>
    </rPh>
    <rPh sb="8" eb="9">
      <t>エン</t>
    </rPh>
    <phoneticPr fontId="1"/>
  </si>
  <si>
    <t>混合石種２００００円</t>
    <rPh sb="0" eb="2">
      <t>コンゴウ</t>
    </rPh>
    <rPh sb="2" eb="4">
      <t>セキシュ</t>
    </rPh>
    <rPh sb="9" eb="10">
      <t>エン</t>
    </rPh>
    <phoneticPr fontId="1"/>
  </si>
  <si>
    <t>サンド加工１００００円　混合石種２００００円</t>
    <rPh sb="3" eb="5">
      <t>カコウ</t>
    </rPh>
    <rPh sb="10" eb="11">
      <t>エン</t>
    </rPh>
    <rPh sb="12" eb="14">
      <t>コンゴウ</t>
    </rPh>
    <rPh sb="14" eb="16">
      <t>セキシュ</t>
    </rPh>
    <rPh sb="21" eb="22">
      <t>エン</t>
    </rPh>
    <phoneticPr fontId="1"/>
  </si>
  <si>
    <t>サンドブラスト加工１００００円</t>
    <rPh sb="7" eb="9">
      <t>カコウ</t>
    </rPh>
    <rPh sb="14" eb="15">
      <t>エン</t>
    </rPh>
    <phoneticPr fontId="1"/>
  </si>
  <si>
    <t>ニューインペ</t>
  </si>
  <si>
    <t>未来墓&lt;MIRAIVO&gt;　　４㎡</t>
    <rPh sb="0" eb="3">
      <t>ミライボ</t>
    </rPh>
    <phoneticPr fontId="1"/>
  </si>
  <si>
    <r>
      <t xml:space="preserve">志
</t>
    </r>
    <r>
      <rPr>
        <sz val="10.5"/>
        <color theme="1"/>
        <rFont val="ＭＳ Ｐゴシック"/>
        <family val="3"/>
        <charset val="128"/>
        <scheme val="minor"/>
      </rPr>
      <t>&lt;KOKOROZASHI&gt;</t>
    </r>
    <rPh sb="0" eb="1">
      <t>ココロザシ</t>
    </rPh>
    <phoneticPr fontId="1"/>
  </si>
  <si>
    <t>加工賃２００００円</t>
    <rPh sb="0" eb="3">
      <t>カコウチン</t>
    </rPh>
    <rPh sb="8" eb="9">
      <t>エン</t>
    </rPh>
    <phoneticPr fontId="1"/>
  </si>
  <si>
    <t>アーバングレー</t>
    <phoneticPr fontId="1"/>
  </si>
  <si>
    <t>オーロラ</t>
    <phoneticPr fontId="1"/>
  </si>
  <si>
    <t>慈愛
&lt;JIAI&gt;</t>
    <rPh sb="0" eb="2">
      <t>ジアイ</t>
    </rPh>
    <phoneticPr fontId="1"/>
  </si>
  <si>
    <t>永遠
&lt;TOWA&gt;</t>
    <rPh sb="0" eb="2">
      <t>トワ</t>
    </rPh>
    <phoneticPr fontId="1"/>
  </si>
  <si>
    <t>新663</t>
    <rPh sb="0" eb="1">
      <t xml:space="preserve">シン </t>
    </rPh>
    <phoneticPr fontId="1"/>
  </si>
  <si>
    <t>青花石（AG213)</t>
    <rPh sb="0" eb="3">
      <t>セイカイシ</t>
    </rPh>
    <phoneticPr fontId="1"/>
  </si>
  <si>
    <t>M-10</t>
    <phoneticPr fontId="1"/>
  </si>
  <si>
    <t>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</si>
</sst>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1" xfId="0" applyNumberFormat="1" applyBorder="1" applyAlignment="1">
      <alignment vertical="center" shrinkToFit="1"/>
    </xf>
    <xf numFmtId="176" fontId="0" fillId="0" borderId="1" xfId="0" applyNumberFormat="1" applyBorder="1" applyAlignment="1">
      <alignment horizontal="right" vertical="center" shrinkToFit="1"/>
    </xf>
    <xf numFmtId="3" fontId="0" fillId="0" borderId="1" xfId="0" applyNumberFormat="1" applyBorder="1" applyAlignment="1">
      <alignment horizontal="right" vertical="center" shrinkToFit="1"/>
    </xf>
    <xf numFmtId="0" fontId="0" fillId="2" borderId="1" xfId="0" applyFill="1" applyBorder="1" applyAlignment="1">
      <alignment horizontal="center" vertical="center" shrinkToFit="1"/>
    </xf>
    <xf numFmtId="0" fontId="0" fillId="2" borderId="1" xfId="0" applyFill="1" applyBorder="1" applyAlignment="1">
      <alignment vertical="center" shrinkToFit="1"/>
    </xf>
    <xf numFmtId="0" fontId="2" fillId="0" borderId="12" xfId="0" applyFont="1" applyBorder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1" xfId="0" applyNumberFormat="1" applyFill="1" applyBorder="1" applyAlignment="1">
      <alignment horizontal="right" vertical="center" shrinkToFit="1"/>
    </xf>
    <xf numFmtId="3" fontId="0" fillId="2" borderId="1" xfId="0" applyNumberFormat="1" applyFill="1" applyBorder="1" applyAlignment="1">
      <alignment horizontal="right" vertical="center" shrinkToFit="1"/>
    </xf>
    <xf numFmtId="176" fontId="0" fillId="2" borderId="1" xfId="0" applyNumberFormat="1" applyFill="1" applyBorder="1" applyAlignment="1">
      <alignment vertical="center" shrinkToFit="1"/>
    </xf>
    <xf numFmtId="3" fontId="0" fillId="0" borderId="1" xfId="0" applyNumberFormat="1" applyFill="1" applyBorder="1" applyAlignment="1">
      <alignment horizontal="right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176" fontId="0" fillId="0" borderId="12" xfId="0" applyNumberFormat="1" applyBorder="1" applyAlignment="1">
      <alignment horizontal="right" vertical="center" shrinkToFit="1"/>
    </xf>
    <xf numFmtId="176" fontId="0" fillId="0" borderId="13" xfId="0" applyNumberFormat="1" applyBorder="1" applyAlignment="1">
      <alignment horizontal="right" vertical="center" shrinkToFit="1"/>
    </xf>
    <xf numFmtId="176" fontId="0" fillId="0" borderId="3" xfId="0" applyNumberFormat="1" applyBorder="1" applyAlignment="1">
      <alignment horizontal="right" vertical="center" shrinkToFit="1"/>
    </xf>
    <xf numFmtId="3" fontId="0" fillId="0" borderId="12" xfId="0" applyNumberFormat="1" applyBorder="1" applyAlignment="1">
      <alignment horizontal="right" vertical="center" shrinkToFit="1"/>
    </xf>
    <xf numFmtId="3" fontId="0" fillId="0" borderId="13" xfId="0" applyNumberFormat="1" applyBorder="1" applyAlignment="1">
      <alignment horizontal="right" vertical="center" shrinkToFit="1"/>
    </xf>
    <xf numFmtId="3" fontId="0" fillId="0" borderId="3" xfId="0" applyNumberFormat="1" applyBorder="1" applyAlignment="1">
      <alignment horizontal="right" vertical="center" shrinkToFit="1"/>
    </xf>
    <xf numFmtId="0" fontId="0" fillId="2" borderId="12" xfId="0" applyFill="1" applyBorder="1" applyAlignment="1">
      <alignment horizontal="center" vertical="center" wrapText="1" shrinkToFit="1"/>
    </xf>
    <xf numFmtId="0" fontId="0" fillId="2" borderId="13" xfId="0" applyFill="1" applyBorder="1" applyAlignment="1">
      <alignment horizontal="center" vertical="center" shrinkToFit="1"/>
    </xf>
    <xf numFmtId="0" fontId="0" fillId="2" borderId="3" xfId="0" applyFill="1" applyBorder="1" applyAlignment="1">
      <alignment horizontal="center" vertical="center" shrinkToFit="1"/>
    </xf>
    <xf numFmtId="176" fontId="0" fillId="2" borderId="12" xfId="0" applyNumberFormat="1" applyFill="1" applyBorder="1" applyAlignment="1">
      <alignment horizontal="right" vertical="center" shrinkToFit="1"/>
    </xf>
    <xf numFmtId="176" fontId="0" fillId="2" borderId="13" xfId="0" applyNumberFormat="1" applyFill="1" applyBorder="1" applyAlignment="1">
      <alignment horizontal="right" vertical="center" shrinkToFit="1"/>
    </xf>
    <xf numFmtId="176" fontId="0" fillId="2" borderId="3" xfId="0" applyNumberFormat="1" applyFill="1" applyBorder="1" applyAlignment="1">
      <alignment horizontal="right" vertical="center" shrinkToFit="1"/>
    </xf>
    <xf numFmtId="3" fontId="0" fillId="2" borderId="12" xfId="0" applyNumberFormat="1" applyFill="1" applyBorder="1" applyAlignment="1">
      <alignment horizontal="right" vertical="center" shrinkToFit="1"/>
    </xf>
    <xf numFmtId="3" fontId="0" fillId="2" borderId="13" xfId="0" applyNumberFormat="1" applyFill="1" applyBorder="1" applyAlignment="1">
      <alignment horizontal="right" vertical="center" shrinkToFit="1"/>
    </xf>
    <xf numFmtId="3" fontId="0" fillId="2" borderId="3" xfId="0" applyNumberFormat="1" applyFill="1" applyBorder="1" applyAlignment="1">
      <alignment horizontal="right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66FFFF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68"/>
  <sheetViews>
    <sheetView showZeros="0"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U49" sqref="U49"/>
    </sheetView>
  </sheetViews>
  <sheetFormatPr baseColWidth="10" defaultColWidth="9" defaultRowHeight="19.5" customHeight="1"/>
  <cols>
    <col min="1" max="1" width="2" style="1" customWidth="1"/>
    <col min="2" max="2" width="14.6640625" style="1" customWidth="1"/>
    <col min="3" max="3" width="9" style="2"/>
    <col min="4" max="5" width="12.6640625" style="2" customWidth="1"/>
    <col min="6" max="9" width="7.6640625" style="1" customWidth="1"/>
    <col min="10" max="16" width="8.6640625" style="1" customWidth="1"/>
    <col min="17" max="17" width="34.6640625" style="1" customWidth="1"/>
    <col min="18" max="16384" width="9" style="1"/>
  </cols>
  <sheetData>
    <row r="2" spans="2:17" ht="40.5" customHeight="1">
      <c r="B2" s="53" t="s">
        <v>47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2:17" ht="19.5" customHeight="1">
      <c r="B3" s="11"/>
      <c r="C3" s="54" t="s">
        <v>0</v>
      </c>
      <c r="D3" s="55"/>
      <c r="E3" s="56"/>
      <c r="F3" s="51" t="s">
        <v>11</v>
      </c>
      <c r="G3" s="58"/>
      <c r="H3" s="58"/>
      <c r="I3" s="52"/>
      <c r="J3" s="51" t="s">
        <v>7</v>
      </c>
      <c r="K3" s="58"/>
      <c r="L3" s="58"/>
      <c r="M3" s="58"/>
      <c r="N3" s="58"/>
      <c r="O3" s="58"/>
      <c r="P3" s="52"/>
      <c r="Q3" s="12" t="s">
        <v>9</v>
      </c>
    </row>
    <row r="4" spans="2:17" ht="19.5" customHeight="1">
      <c r="B4" s="13"/>
      <c r="C4" s="48"/>
      <c r="D4" s="49"/>
      <c r="E4" s="50"/>
      <c r="F4" s="52"/>
      <c r="G4" s="57"/>
      <c r="H4" s="12" t="s">
        <v>5</v>
      </c>
      <c r="I4" s="12" t="s">
        <v>6</v>
      </c>
      <c r="J4" s="51" t="s">
        <v>19</v>
      </c>
      <c r="K4" s="52"/>
      <c r="L4" s="51" t="s">
        <v>20</v>
      </c>
      <c r="M4" s="52"/>
      <c r="N4" s="12" t="s">
        <v>8</v>
      </c>
      <c r="O4" s="12" t="s">
        <v>5</v>
      </c>
      <c r="P4" s="12" t="s">
        <v>37</v>
      </c>
      <c r="Q4" s="14"/>
    </row>
    <row r="5" spans="2:17" ht="19.5" customHeight="1">
      <c r="B5" s="39" t="s">
        <v>10</v>
      </c>
      <c r="C5" s="15" t="s">
        <v>1</v>
      </c>
      <c r="D5" s="15" t="s">
        <v>26</v>
      </c>
      <c r="E5" s="15" t="s">
        <v>38</v>
      </c>
      <c r="F5" s="16">
        <v>2.0699999999999998</v>
      </c>
      <c r="G5" s="16">
        <v>9.3800000000000008</v>
      </c>
      <c r="H5" s="16">
        <f>SUM(F5:G5)</f>
        <v>11.450000000000001</v>
      </c>
      <c r="I5" s="42">
        <f>SUM(H5:H8)</f>
        <v>36.97</v>
      </c>
      <c r="J5" s="17">
        <v>25000</v>
      </c>
      <c r="K5" s="17">
        <v>17000</v>
      </c>
      <c r="L5" s="17">
        <f>F5*J5</f>
        <v>51749.999999999993</v>
      </c>
      <c r="M5" s="17">
        <f>G5*K5</f>
        <v>159460</v>
      </c>
      <c r="N5" s="17">
        <v>20000</v>
      </c>
      <c r="O5" s="17">
        <f>SUM(L5:M5)+N5</f>
        <v>231210</v>
      </c>
      <c r="P5" s="45">
        <f>SUM(O5:O8)</f>
        <v>707210</v>
      </c>
      <c r="Q5" s="10"/>
    </row>
    <row r="6" spans="2:17" ht="19.5" customHeight="1">
      <c r="B6" s="40"/>
      <c r="C6" s="9" t="s">
        <v>2</v>
      </c>
      <c r="D6" s="15" t="s">
        <v>26</v>
      </c>
      <c r="E6" s="23" t="s">
        <v>38</v>
      </c>
      <c r="F6" s="18">
        <v>1.29</v>
      </c>
      <c r="G6" s="18">
        <v>0.34</v>
      </c>
      <c r="H6" s="16">
        <f t="shared" ref="H6:H8" si="0">SUM(F6:G6)</f>
        <v>1.6300000000000001</v>
      </c>
      <c r="I6" s="43"/>
      <c r="J6" s="17">
        <v>25000</v>
      </c>
      <c r="K6" s="17">
        <v>17000</v>
      </c>
      <c r="L6" s="17">
        <f t="shared" ref="L6:L8" si="1">F6*J6</f>
        <v>32250</v>
      </c>
      <c r="M6" s="17">
        <f t="shared" ref="M6:M8" si="2">G6*K6</f>
        <v>5780</v>
      </c>
      <c r="N6" s="17"/>
      <c r="O6" s="17">
        <f t="shared" ref="O6:O16" si="3">SUM(L6:M6)+N6</f>
        <v>38030</v>
      </c>
      <c r="P6" s="46"/>
      <c r="Q6" s="10"/>
    </row>
    <row r="7" spans="2:17" ht="19.5" customHeight="1">
      <c r="B7" s="40"/>
      <c r="C7" s="9" t="s">
        <v>3</v>
      </c>
      <c r="D7" s="15" t="s">
        <v>26</v>
      </c>
      <c r="E7" s="23" t="s">
        <v>38</v>
      </c>
      <c r="F7" s="18">
        <v>0.23</v>
      </c>
      <c r="G7" s="18">
        <v>23.66</v>
      </c>
      <c r="H7" s="16">
        <f t="shared" si="0"/>
        <v>23.89</v>
      </c>
      <c r="I7" s="43"/>
      <c r="J7" s="17">
        <v>25000</v>
      </c>
      <c r="K7" s="17">
        <v>17000</v>
      </c>
      <c r="L7" s="17">
        <f t="shared" si="1"/>
        <v>5750</v>
      </c>
      <c r="M7" s="17">
        <f t="shared" si="2"/>
        <v>402220</v>
      </c>
      <c r="N7" s="17"/>
      <c r="O7" s="17">
        <f t="shared" si="3"/>
        <v>407970</v>
      </c>
      <c r="P7" s="46"/>
      <c r="Q7" s="10"/>
    </row>
    <row r="8" spans="2:17" ht="19.5" customHeight="1">
      <c r="B8" s="41"/>
      <c r="C8" s="9" t="s">
        <v>4</v>
      </c>
      <c r="D8" s="9"/>
      <c r="E8" s="9"/>
      <c r="F8" s="18"/>
      <c r="G8" s="18"/>
      <c r="H8" s="16">
        <f t="shared" si="0"/>
        <v>0</v>
      </c>
      <c r="I8" s="44"/>
      <c r="J8" s="17"/>
      <c r="K8" s="17"/>
      <c r="L8" s="17">
        <f t="shared" si="1"/>
        <v>0</v>
      </c>
      <c r="M8" s="17">
        <f t="shared" si="2"/>
        <v>0</v>
      </c>
      <c r="N8" s="17">
        <v>30000</v>
      </c>
      <c r="O8" s="17">
        <f t="shared" si="3"/>
        <v>30000</v>
      </c>
      <c r="P8" s="47"/>
      <c r="Q8" s="10" t="s">
        <v>44</v>
      </c>
    </row>
    <row r="9" spans="2:17" ht="19.5" customHeight="1">
      <c r="B9" s="30" t="s">
        <v>12</v>
      </c>
      <c r="C9" s="5" t="s">
        <v>1</v>
      </c>
      <c r="D9" s="5" t="s">
        <v>26</v>
      </c>
      <c r="E9" s="5" t="s">
        <v>27</v>
      </c>
      <c r="F9" s="7">
        <v>5.6</v>
      </c>
      <c r="G9" s="7">
        <v>4.6900000000000004</v>
      </c>
      <c r="H9" s="7">
        <f>SUM(F9:G9)</f>
        <v>10.29</v>
      </c>
      <c r="I9" s="33">
        <f t="shared" ref="I9" si="4">SUM(H9:H12)</f>
        <v>35.97</v>
      </c>
      <c r="J9" s="8">
        <v>25000</v>
      </c>
      <c r="K9" s="8">
        <v>25000</v>
      </c>
      <c r="L9" s="8">
        <f>F9*J9</f>
        <v>140000</v>
      </c>
      <c r="M9" s="8">
        <f>G9*K9</f>
        <v>117250.00000000001</v>
      </c>
      <c r="N9" s="8"/>
      <c r="O9" s="19">
        <f t="shared" si="3"/>
        <v>257250</v>
      </c>
      <c r="P9" s="36">
        <f>SUM(O9:O12)</f>
        <v>919250</v>
      </c>
      <c r="Q9" s="4"/>
    </row>
    <row r="10" spans="2:17" ht="19.5" customHeight="1">
      <c r="B10" s="31"/>
      <c r="C10" s="3" t="s">
        <v>2</v>
      </c>
      <c r="D10" s="21" t="s">
        <v>26</v>
      </c>
      <c r="E10" s="21" t="s">
        <v>27</v>
      </c>
      <c r="F10" s="6">
        <v>1.29</v>
      </c>
      <c r="G10" s="6">
        <v>0.41</v>
      </c>
      <c r="H10" s="7">
        <f t="shared" ref="H10:H12" si="5">SUM(F10:G10)</f>
        <v>1.7</v>
      </c>
      <c r="I10" s="34"/>
      <c r="J10" s="8">
        <v>25000</v>
      </c>
      <c r="K10" s="8">
        <v>25000</v>
      </c>
      <c r="L10" s="8">
        <f t="shared" ref="L10:L12" si="6">F10*J10</f>
        <v>32250</v>
      </c>
      <c r="M10" s="8">
        <f t="shared" ref="M10:M12" si="7">G10*K10</f>
        <v>10250</v>
      </c>
      <c r="N10" s="8"/>
      <c r="O10" s="19">
        <f t="shared" si="3"/>
        <v>42500</v>
      </c>
      <c r="P10" s="37"/>
      <c r="Q10" s="4"/>
    </row>
    <row r="11" spans="2:17" ht="19.5" customHeight="1">
      <c r="B11" s="31"/>
      <c r="C11" s="3" t="s">
        <v>3</v>
      </c>
      <c r="D11" s="21" t="s">
        <v>26</v>
      </c>
      <c r="E11" s="21" t="s">
        <v>27</v>
      </c>
      <c r="F11" s="6">
        <v>0.23</v>
      </c>
      <c r="G11" s="6">
        <v>23.75</v>
      </c>
      <c r="H11" s="7">
        <f t="shared" si="5"/>
        <v>23.98</v>
      </c>
      <c r="I11" s="34"/>
      <c r="J11" s="8">
        <v>25000</v>
      </c>
      <c r="K11" s="8">
        <v>25000</v>
      </c>
      <c r="L11" s="8">
        <f t="shared" si="6"/>
        <v>5750</v>
      </c>
      <c r="M11" s="8">
        <f t="shared" si="7"/>
        <v>593750</v>
      </c>
      <c r="N11" s="8"/>
      <c r="O11" s="19">
        <f t="shared" si="3"/>
        <v>599500</v>
      </c>
      <c r="P11" s="37"/>
      <c r="Q11" s="4"/>
    </row>
    <row r="12" spans="2:17" ht="19.5" customHeight="1">
      <c r="B12" s="32"/>
      <c r="C12" s="3" t="s">
        <v>4</v>
      </c>
      <c r="D12" s="3"/>
      <c r="E12" s="3"/>
      <c r="F12" s="6"/>
      <c r="G12" s="6"/>
      <c r="H12" s="7">
        <f t="shared" si="5"/>
        <v>0</v>
      </c>
      <c r="I12" s="35"/>
      <c r="J12" s="8"/>
      <c r="K12" s="8"/>
      <c r="L12" s="8">
        <f t="shared" si="6"/>
        <v>0</v>
      </c>
      <c r="M12" s="8">
        <f t="shared" si="7"/>
        <v>0</v>
      </c>
      <c r="N12" s="8">
        <v>20000</v>
      </c>
      <c r="O12" s="19">
        <f t="shared" si="3"/>
        <v>20000</v>
      </c>
      <c r="P12" s="38"/>
      <c r="Q12" s="4" t="s">
        <v>43</v>
      </c>
    </row>
    <row r="13" spans="2:17" ht="19.5" customHeight="1">
      <c r="B13" s="39" t="s">
        <v>13</v>
      </c>
      <c r="C13" s="15" t="s">
        <v>1</v>
      </c>
      <c r="D13" s="15" t="s">
        <v>28</v>
      </c>
      <c r="E13" s="15"/>
      <c r="F13" s="16">
        <v>8.7200000000000006</v>
      </c>
      <c r="G13" s="16"/>
      <c r="H13" s="16">
        <f>SUM(F13:G13)</f>
        <v>8.7200000000000006</v>
      </c>
      <c r="I13" s="42">
        <f t="shared" ref="I13" si="8">SUM(H13:H16)</f>
        <v>26.08</v>
      </c>
      <c r="J13" s="17">
        <v>21000</v>
      </c>
      <c r="K13" s="17"/>
      <c r="L13" s="17">
        <f>F13*J13</f>
        <v>183120</v>
      </c>
      <c r="M13" s="17">
        <f>G13*K13</f>
        <v>0</v>
      </c>
      <c r="N13" s="17"/>
      <c r="O13" s="17">
        <f t="shared" si="3"/>
        <v>183120</v>
      </c>
      <c r="P13" s="45">
        <f>SUM(O13:O16)</f>
        <v>474720</v>
      </c>
      <c r="Q13" s="10"/>
    </row>
    <row r="14" spans="2:17" ht="19.5" customHeight="1">
      <c r="B14" s="40"/>
      <c r="C14" s="9" t="s">
        <v>2</v>
      </c>
      <c r="D14" s="20" t="s">
        <v>28</v>
      </c>
      <c r="E14" s="9"/>
      <c r="F14" s="18">
        <v>1.7</v>
      </c>
      <c r="G14" s="18"/>
      <c r="H14" s="16">
        <f t="shared" ref="H14:H60" si="9">SUM(F14:G14)</f>
        <v>1.7</v>
      </c>
      <c r="I14" s="43"/>
      <c r="J14" s="17">
        <v>21000</v>
      </c>
      <c r="K14" s="17"/>
      <c r="L14" s="17">
        <f t="shared" ref="L14:L21" si="10">F14*J14</f>
        <v>35700</v>
      </c>
      <c r="M14" s="17">
        <f t="shared" ref="M14:M21" si="11">G14*K14</f>
        <v>0</v>
      </c>
      <c r="N14" s="17"/>
      <c r="O14" s="17">
        <f t="shared" si="3"/>
        <v>35700</v>
      </c>
      <c r="P14" s="46"/>
      <c r="Q14" s="10"/>
    </row>
    <row r="15" spans="2:17" ht="19.5" customHeight="1">
      <c r="B15" s="40"/>
      <c r="C15" s="9" t="s">
        <v>3</v>
      </c>
      <c r="D15" s="20" t="s">
        <v>28</v>
      </c>
      <c r="E15" s="9" t="s">
        <v>54</v>
      </c>
      <c r="F15" s="18">
        <v>4.04</v>
      </c>
      <c r="G15" s="18">
        <v>11.62</v>
      </c>
      <c r="H15" s="16">
        <f t="shared" si="9"/>
        <v>15.66</v>
      </c>
      <c r="I15" s="43"/>
      <c r="J15" s="17">
        <v>21000</v>
      </c>
      <c r="K15" s="17">
        <v>13000</v>
      </c>
      <c r="L15" s="17">
        <f t="shared" si="10"/>
        <v>84840</v>
      </c>
      <c r="M15" s="17">
        <f t="shared" si="11"/>
        <v>151060</v>
      </c>
      <c r="N15" s="17"/>
      <c r="O15" s="17">
        <f t="shared" si="3"/>
        <v>235900</v>
      </c>
      <c r="P15" s="46"/>
      <c r="Q15" s="10"/>
    </row>
    <row r="16" spans="2:17" ht="19.5" customHeight="1">
      <c r="B16" s="41"/>
      <c r="C16" s="9" t="s">
        <v>4</v>
      </c>
      <c r="D16" s="9"/>
      <c r="E16" s="9"/>
      <c r="F16" s="18"/>
      <c r="G16" s="18"/>
      <c r="H16" s="16">
        <f t="shared" si="9"/>
        <v>0</v>
      </c>
      <c r="I16" s="44"/>
      <c r="J16" s="17"/>
      <c r="K16" s="17"/>
      <c r="L16" s="17">
        <f t="shared" si="10"/>
        <v>0</v>
      </c>
      <c r="M16" s="17">
        <f t="shared" si="11"/>
        <v>0</v>
      </c>
      <c r="N16" s="17">
        <v>20000</v>
      </c>
      <c r="O16" s="17">
        <f t="shared" si="3"/>
        <v>20000</v>
      </c>
      <c r="P16" s="47"/>
      <c r="Q16" s="10" t="s">
        <v>43</v>
      </c>
    </row>
    <row r="17" spans="2:17" ht="19.5" customHeight="1">
      <c r="B17" s="30" t="s">
        <v>14</v>
      </c>
      <c r="C17" s="5" t="s">
        <v>1</v>
      </c>
      <c r="D17" s="5" t="s">
        <v>29</v>
      </c>
      <c r="E17" s="5"/>
      <c r="F17" s="7">
        <v>11.4</v>
      </c>
      <c r="G17" s="7"/>
      <c r="H17" s="7">
        <f t="shared" si="9"/>
        <v>11.4</v>
      </c>
      <c r="I17" s="33">
        <f t="shared" ref="I17:I57" si="12">SUM(H17:H20)</f>
        <v>36.729999999999997</v>
      </c>
      <c r="J17" s="8">
        <v>23000</v>
      </c>
      <c r="K17" s="8"/>
      <c r="L17" s="8">
        <f t="shared" si="10"/>
        <v>262200</v>
      </c>
      <c r="M17" s="8">
        <f t="shared" si="11"/>
        <v>0</v>
      </c>
      <c r="N17" s="8"/>
      <c r="O17" s="19">
        <f t="shared" ref="O17:O60" si="13">SUM(L17:M17)+N17</f>
        <v>262200</v>
      </c>
      <c r="P17" s="36">
        <f t="shared" ref="P17" si="14">SUM(O17:O20)</f>
        <v>771550</v>
      </c>
      <c r="Q17" s="4"/>
    </row>
    <row r="18" spans="2:17" ht="19.5" customHeight="1">
      <c r="B18" s="31"/>
      <c r="C18" s="3" t="s">
        <v>2</v>
      </c>
      <c r="D18" s="21" t="s">
        <v>29</v>
      </c>
      <c r="E18" s="3"/>
      <c r="F18" s="6">
        <v>1.7</v>
      </c>
      <c r="G18" s="6"/>
      <c r="H18" s="7">
        <f t="shared" si="9"/>
        <v>1.7</v>
      </c>
      <c r="I18" s="34"/>
      <c r="J18" s="8">
        <v>23000</v>
      </c>
      <c r="K18" s="8"/>
      <c r="L18" s="8">
        <f t="shared" si="10"/>
        <v>39100</v>
      </c>
      <c r="M18" s="8">
        <f t="shared" si="11"/>
        <v>0</v>
      </c>
      <c r="N18" s="8"/>
      <c r="O18" s="19">
        <f t="shared" si="13"/>
        <v>39100</v>
      </c>
      <c r="P18" s="37"/>
      <c r="Q18" s="4"/>
    </row>
    <row r="19" spans="2:17" ht="19.5" customHeight="1">
      <c r="B19" s="31"/>
      <c r="C19" s="3" t="s">
        <v>3</v>
      </c>
      <c r="D19" s="3" t="s">
        <v>29</v>
      </c>
      <c r="E19" s="3" t="s">
        <v>38</v>
      </c>
      <c r="F19" s="6">
        <v>8.09</v>
      </c>
      <c r="G19" s="6">
        <v>15.54</v>
      </c>
      <c r="H19" s="7">
        <f t="shared" si="9"/>
        <v>23.63</v>
      </c>
      <c r="I19" s="34"/>
      <c r="J19" s="8">
        <v>23000</v>
      </c>
      <c r="K19" s="8">
        <v>17000</v>
      </c>
      <c r="L19" s="8">
        <f t="shared" si="10"/>
        <v>186070</v>
      </c>
      <c r="M19" s="8">
        <f t="shared" si="11"/>
        <v>264180</v>
      </c>
      <c r="N19" s="8"/>
      <c r="O19" s="19">
        <f t="shared" si="13"/>
        <v>450250</v>
      </c>
      <c r="P19" s="37"/>
      <c r="Q19" s="4"/>
    </row>
    <row r="20" spans="2:17" ht="19.5" customHeight="1">
      <c r="B20" s="32"/>
      <c r="C20" s="3" t="s">
        <v>4</v>
      </c>
      <c r="D20" s="3"/>
      <c r="E20" s="3"/>
      <c r="F20" s="6"/>
      <c r="G20" s="6"/>
      <c r="H20" s="7">
        <f t="shared" si="9"/>
        <v>0</v>
      </c>
      <c r="I20" s="35"/>
      <c r="J20" s="8"/>
      <c r="K20" s="8"/>
      <c r="L20" s="8">
        <f t="shared" si="10"/>
        <v>0</v>
      </c>
      <c r="M20" s="8">
        <f t="shared" si="11"/>
        <v>0</v>
      </c>
      <c r="N20" s="8">
        <v>20000</v>
      </c>
      <c r="O20" s="19">
        <f t="shared" si="13"/>
        <v>20000</v>
      </c>
      <c r="P20" s="38"/>
      <c r="Q20" s="4" t="s">
        <v>43</v>
      </c>
    </row>
    <row r="21" spans="2:17" ht="19.5" customHeight="1">
      <c r="B21" s="39" t="s">
        <v>15</v>
      </c>
      <c r="C21" s="15" t="s">
        <v>1</v>
      </c>
      <c r="D21" s="15" t="s">
        <v>30</v>
      </c>
      <c r="E21" s="15"/>
      <c r="F21" s="16">
        <v>9.8800000000000008</v>
      </c>
      <c r="G21" s="16"/>
      <c r="H21" s="16">
        <f t="shared" si="9"/>
        <v>9.8800000000000008</v>
      </c>
      <c r="I21" s="42">
        <f t="shared" ref="I21:I53" si="15">SUM(H21:H24)</f>
        <v>33.880000000000003</v>
      </c>
      <c r="J21" s="17">
        <v>21000</v>
      </c>
      <c r="K21" s="17"/>
      <c r="L21" s="17">
        <f t="shared" si="10"/>
        <v>207480.00000000003</v>
      </c>
      <c r="M21" s="17">
        <f t="shared" si="11"/>
        <v>0</v>
      </c>
      <c r="N21" s="17">
        <v>40000</v>
      </c>
      <c r="O21" s="17">
        <f t="shared" si="13"/>
        <v>247480.00000000003</v>
      </c>
      <c r="P21" s="45">
        <f t="shared" ref="P21" si="16">SUM(O21:O24)</f>
        <v>686200</v>
      </c>
      <c r="Q21" s="10" t="s">
        <v>41</v>
      </c>
    </row>
    <row r="22" spans="2:17" ht="19.5" customHeight="1">
      <c r="B22" s="40"/>
      <c r="C22" s="9" t="s">
        <v>2</v>
      </c>
      <c r="D22" s="20" t="s">
        <v>30</v>
      </c>
      <c r="E22" s="9"/>
      <c r="F22" s="18">
        <v>2.36</v>
      </c>
      <c r="G22" s="18"/>
      <c r="H22" s="16">
        <f t="shared" si="9"/>
        <v>2.36</v>
      </c>
      <c r="I22" s="43"/>
      <c r="J22" s="17">
        <v>21000</v>
      </c>
      <c r="K22" s="17"/>
      <c r="L22" s="17">
        <f t="shared" ref="L22:L68" si="17">F22*J22</f>
        <v>49560</v>
      </c>
      <c r="M22" s="17">
        <f t="shared" ref="M22:M68" si="18">G22*K22</f>
        <v>0</v>
      </c>
      <c r="N22" s="17"/>
      <c r="O22" s="17">
        <f t="shared" si="13"/>
        <v>49560</v>
      </c>
      <c r="P22" s="46"/>
      <c r="Q22" s="10"/>
    </row>
    <row r="23" spans="2:17" ht="19.5" customHeight="1">
      <c r="B23" s="40"/>
      <c r="C23" s="9" t="s">
        <v>3</v>
      </c>
      <c r="D23" s="20" t="s">
        <v>30</v>
      </c>
      <c r="E23" s="9">
        <v>663</v>
      </c>
      <c r="F23" s="18">
        <v>10.98</v>
      </c>
      <c r="G23" s="18">
        <v>10.66</v>
      </c>
      <c r="H23" s="16">
        <f t="shared" si="9"/>
        <v>21.64</v>
      </c>
      <c r="I23" s="43"/>
      <c r="J23" s="17">
        <v>21000</v>
      </c>
      <c r="K23" s="17">
        <v>13000</v>
      </c>
      <c r="L23" s="17">
        <f t="shared" si="17"/>
        <v>230580</v>
      </c>
      <c r="M23" s="17">
        <f t="shared" si="18"/>
        <v>138580</v>
      </c>
      <c r="N23" s="17"/>
      <c r="O23" s="17">
        <f t="shared" si="13"/>
        <v>369160</v>
      </c>
      <c r="P23" s="46"/>
      <c r="Q23" s="10"/>
    </row>
    <row r="24" spans="2:17" ht="19.5" customHeight="1">
      <c r="B24" s="41"/>
      <c r="C24" s="9" t="s">
        <v>4</v>
      </c>
      <c r="D24" s="9"/>
      <c r="E24" s="9"/>
      <c r="F24" s="18"/>
      <c r="G24" s="18"/>
      <c r="H24" s="16">
        <f t="shared" si="9"/>
        <v>0</v>
      </c>
      <c r="I24" s="44"/>
      <c r="J24" s="17"/>
      <c r="K24" s="17"/>
      <c r="L24" s="17">
        <f t="shared" si="17"/>
        <v>0</v>
      </c>
      <c r="M24" s="17">
        <f t="shared" si="18"/>
        <v>0</v>
      </c>
      <c r="N24" s="17">
        <v>20000</v>
      </c>
      <c r="O24" s="17">
        <f t="shared" si="13"/>
        <v>20000</v>
      </c>
      <c r="P24" s="47"/>
      <c r="Q24" s="10" t="s">
        <v>43</v>
      </c>
    </row>
    <row r="25" spans="2:17" ht="19.5" customHeight="1">
      <c r="B25" s="30" t="s">
        <v>16</v>
      </c>
      <c r="C25" s="5" t="s">
        <v>1</v>
      </c>
      <c r="D25" s="5" t="s">
        <v>31</v>
      </c>
      <c r="E25" s="5" t="s">
        <v>32</v>
      </c>
      <c r="F25" s="7">
        <v>6.03</v>
      </c>
      <c r="G25" s="7">
        <v>4.1900000000000004</v>
      </c>
      <c r="H25" s="7">
        <f t="shared" si="9"/>
        <v>10.220000000000001</v>
      </c>
      <c r="I25" s="33">
        <f t="shared" si="12"/>
        <v>31.619999999999997</v>
      </c>
      <c r="J25" s="8">
        <v>25000</v>
      </c>
      <c r="K25" s="8">
        <v>22000</v>
      </c>
      <c r="L25" s="8">
        <f t="shared" si="17"/>
        <v>150750</v>
      </c>
      <c r="M25" s="8">
        <f t="shared" si="18"/>
        <v>92180.000000000015</v>
      </c>
      <c r="N25" s="8"/>
      <c r="O25" s="19">
        <f t="shared" si="13"/>
        <v>242930</v>
      </c>
      <c r="P25" s="36">
        <f t="shared" ref="P25" si="19">SUM(O25:O28)</f>
        <v>754490</v>
      </c>
      <c r="Q25" s="4"/>
    </row>
    <row r="26" spans="2:17" ht="19.5" customHeight="1">
      <c r="B26" s="31"/>
      <c r="C26" s="3" t="s">
        <v>2</v>
      </c>
      <c r="D26" s="21" t="s">
        <v>26</v>
      </c>
      <c r="E26" s="21" t="s">
        <v>32</v>
      </c>
      <c r="F26" s="6">
        <v>1.29</v>
      </c>
      <c r="G26" s="6">
        <v>0.41</v>
      </c>
      <c r="H26" s="7">
        <f t="shared" si="9"/>
        <v>1.7</v>
      </c>
      <c r="I26" s="34"/>
      <c r="J26" s="8">
        <v>25000</v>
      </c>
      <c r="K26" s="8">
        <v>22000</v>
      </c>
      <c r="L26" s="8">
        <f t="shared" si="17"/>
        <v>32250</v>
      </c>
      <c r="M26" s="8">
        <f t="shared" si="18"/>
        <v>9020</v>
      </c>
      <c r="N26" s="8"/>
      <c r="O26" s="19">
        <f t="shared" si="13"/>
        <v>41270</v>
      </c>
      <c r="P26" s="37"/>
      <c r="Q26" s="4"/>
    </row>
    <row r="27" spans="2:17" ht="19.5" customHeight="1">
      <c r="B27" s="31"/>
      <c r="C27" s="3" t="s">
        <v>3</v>
      </c>
      <c r="D27" s="21" t="s">
        <v>26</v>
      </c>
      <c r="E27" s="21" t="s">
        <v>32</v>
      </c>
      <c r="F27" s="6">
        <v>5.63</v>
      </c>
      <c r="G27" s="6">
        <v>14.07</v>
      </c>
      <c r="H27" s="7">
        <f t="shared" si="9"/>
        <v>19.7</v>
      </c>
      <c r="I27" s="34"/>
      <c r="J27" s="8">
        <v>25000</v>
      </c>
      <c r="K27" s="8">
        <v>22000</v>
      </c>
      <c r="L27" s="8">
        <f t="shared" si="17"/>
        <v>140750</v>
      </c>
      <c r="M27" s="8">
        <f t="shared" si="18"/>
        <v>309540</v>
      </c>
      <c r="N27" s="8"/>
      <c r="O27" s="19">
        <f t="shared" si="13"/>
        <v>450290</v>
      </c>
      <c r="P27" s="37"/>
      <c r="Q27" s="4"/>
    </row>
    <row r="28" spans="2:17" ht="19.5" customHeight="1">
      <c r="B28" s="32"/>
      <c r="C28" s="3" t="s">
        <v>4</v>
      </c>
      <c r="D28" s="3"/>
      <c r="E28" s="3"/>
      <c r="F28" s="6"/>
      <c r="G28" s="6"/>
      <c r="H28" s="7">
        <f t="shared" si="9"/>
        <v>0</v>
      </c>
      <c r="I28" s="35"/>
      <c r="J28" s="8"/>
      <c r="K28" s="8"/>
      <c r="L28" s="8">
        <f t="shared" si="17"/>
        <v>0</v>
      </c>
      <c r="M28" s="8">
        <f t="shared" si="18"/>
        <v>0</v>
      </c>
      <c r="N28" s="8">
        <v>20000</v>
      </c>
      <c r="O28" s="19">
        <f t="shared" si="13"/>
        <v>20000</v>
      </c>
      <c r="P28" s="38"/>
      <c r="Q28" s="4" t="s">
        <v>43</v>
      </c>
    </row>
    <row r="29" spans="2:17" ht="19.5" customHeight="1">
      <c r="B29" s="39" t="s">
        <v>17</v>
      </c>
      <c r="C29" s="15" t="s">
        <v>1</v>
      </c>
      <c r="D29" s="15" t="s">
        <v>31</v>
      </c>
      <c r="E29" s="15" t="s">
        <v>55</v>
      </c>
      <c r="F29" s="16">
        <v>1.98</v>
      </c>
      <c r="G29" s="16">
        <v>8.49</v>
      </c>
      <c r="H29" s="16">
        <f t="shared" si="9"/>
        <v>10.47</v>
      </c>
      <c r="I29" s="42">
        <f t="shared" si="15"/>
        <v>29.33</v>
      </c>
      <c r="J29" s="17">
        <v>25000</v>
      </c>
      <c r="K29" s="17">
        <v>15800</v>
      </c>
      <c r="L29" s="17">
        <f t="shared" si="17"/>
        <v>49500</v>
      </c>
      <c r="M29" s="17">
        <f t="shared" si="18"/>
        <v>134142</v>
      </c>
      <c r="N29" s="17">
        <v>10000</v>
      </c>
      <c r="O29" s="17">
        <f t="shared" si="13"/>
        <v>193642</v>
      </c>
      <c r="P29" s="45">
        <f t="shared" ref="P29" si="20">SUM(O29:O32)</f>
        <v>537424</v>
      </c>
      <c r="Q29" s="10"/>
    </row>
    <row r="30" spans="2:17" ht="19.5" customHeight="1">
      <c r="B30" s="40"/>
      <c r="C30" s="9" t="s">
        <v>2</v>
      </c>
      <c r="D30" s="9"/>
      <c r="E30" s="9"/>
      <c r="F30" s="18"/>
      <c r="G30" s="18"/>
      <c r="H30" s="16">
        <f t="shared" si="9"/>
        <v>0</v>
      </c>
      <c r="I30" s="43"/>
      <c r="J30" s="17"/>
      <c r="K30" s="17"/>
      <c r="L30" s="17">
        <f t="shared" si="17"/>
        <v>0</v>
      </c>
      <c r="M30" s="17">
        <f t="shared" si="18"/>
        <v>0</v>
      </c>
      <c r="N30" s="17">
        <v>20000</v>
      </c>
      <c r="O30" s="17">
        <f t="shared" si="13"/>
        <v>20000</v>
      </c>
      <c r="P30" s="46"/>
      <c r="Q30" s="10" t="s">
        <v>43</v>
      </c>
    </row>
    <row r="31" spans="2:17" ht="19.5" customHeight="1">
      <c r="B31" s="40"/>
      <c r="C31" s="9" t="s">
        <v>3</v>
      </c>
      <c r="D31" s="9"/>
      <c r="E31" s="29" t="s">
        <v>55</v>
      </c>
      <c r="F31" s="18"/>
      <c r="G31" s="18">
        <v>17.93</v>
      </c>
      <c r="H31" s="16">
        <f t="shared" si="9"/>
        <v>17.93</v>
      </c>
      <c r="I31" s="43"/>
      <c r="J31" s="17"/>
      <c r="K31" s="17">
        <v>15800</v>
      </c>
      <c r="L31" s="17">
        <f t="shared" si="17"/>
        <v>0</v>
      </c>
      <c r="M31" s="17">
        <f t="shared" si="18"/>
        <v>283294</v>
      </c>
      <c r="N31" s="17">
        <v>10000</v>
      </c>
      <c r="O31" s="17">
        <f t="shared" si="13"/>
        <v>293294</v>
      </c>
      <c r="P31" s="46"/>
      <c r="Q31" s="10" t="s">
        <v>45</v>
      </c>
    </row>
    <row r="32" spans="2:17" ht="19.5" customHeight="1">
      <c r="B32" s="41"/>
      <c r="C32" s="9" t="s">
        <v>4</v>
      </c>
      <c r="D32" s="9" t="s">
        <v>26</v>
      </c>
      <c r="E32" s="29" t="s">
        <v>55</v>
      </c>
      <c r="F32" s="18">
        <v>0.32</v>
      </c>
      <c r="G32" s="18">
        <v>0.61</v>
      </c>
      <c r="H32" s="16">
        <f t="shared" si="9"/>
        <v>0.92999999999999994</v>
      </c>
      <c r="I32" s="44"/>
      <c r="J32" s="17">
        <v>25000</v>
      </c>
      <c r="K32" s="17">
        <v>15800</v>
      </c>
      <c r="L32" s="17">
        <f t="shared" si="17"/>
        <v>8000</v>
      </c>
      <c r="M32" s="17">
        <f t="shared" si="18"/>
        <v>9638</v>
      </c>
      <c r="N32" s="17">
        <v>12850</v>
      </c>
      <c r="O32" s="17">
        <f t="shared" si="13"/>
        <v>30488</v>
      </c>
      <c r="P32" s="47"/>
      <c r="Q32" s="10" t="s">
        <v>40</v>
      </c>
    </row>
    <row r="33" spans="2:17" ht="19.5" customHeight="1">
      <c r="B33" s="30" t="s">
        <v>18</v>
      </c>
      <c r="C33" s="5" t="s">
        <v>1</v>
      </c>
      <c r="D33" s="5" t="s">
        <v>29</v>
      </c>
      <c r="E33" s="5"/>
      <c r="F33" s="7">
        <v>10.77</v>
      </c>
      <c r="G33" s="7"/>
      <c r="H33" s="7">
        <f t="shared" si="9"/>
        <v>10.77</v>
      </c>
      <c r="I33" s="33">
        <f t="shared" si="12"/>
        <v>31.49</v>
      </c>
      <c r="J33" s="8">
        <v>23000</v>
      </c>
      <c r="K33" s="8"/>
      <c r="L33" s="8">
        <f t="shared" si="17"/>
        <v>247710</v>
      </c>
      <c r="M33" s="8">
        <f t="shared" si="18"/>
        <v>0</v>
      </c>
      <c r="N33" s="8"/>
      <c r="O33" s="19">
        <f t="shared" si="13"/>
        <v>247710</v>
      </c>
      <c r="P33" s="36">
        <f t="shared" ref="P33" si="21">SUM(O33:O36)</f>
        <v>647370</v>
      </c>
      <c r="Q33" s="4"/>
    </row>
    <row r="34" spans="2:17" ht="19.5" customHeight="1">
      <c r="B34" s="31"/>
      <c r="C34" s="3" t="s">
        <v>2</v>
      </c>
      <c r="D34" s="21" t="s">
        <v>29</v>
      </c>
      <c r="E34" s="3"/>
      <c r="F34" s="6">
        <v>2.36</v>
      </c>
      <c r="G34" s="6"/>
      <c r="H34" s="7">
        <f t="shared" si="9"/>
        <v>2.36</v>
      </c>
      <c r="I34" s="34"/>
      <c r="J34" s="8">
        <v>23000</v>
      </c>
      <c r="K34" s="8"/>
      <c r="L34" s="8">
        <f t="shared" si="17"/>
        <v>54280</v>
      </c>
      <c r="M34" s="8">
        <f t="shared" si="18"/>
        <v>0</v>
      </c>
      <c r="N34" s="8"/>
      <c r="O34" s="19">
        <f t="shared" si="13"/>
        <v>54280</v>
      </c>
      <c r="P34" s="37"/>
      <c r="Q34" s="4"/>
    </row>
    <row r="35" spans="2:17" ht="19.5" customHeight="1">
      <c r="B35" s="31"/>
      <c r="C35" s="3" t="s">
        <v>3</v>
      </c>
      <c r="D35" s="21" t="s">
        <v>29</v>
      </c>
      <c r="E35" s="3" t="s">
        <v>38</v>
      </c>
      <c r="F35" s="6">
        <v>2.21</v>
      </c>
      <c r="G35" s="6">
        <v>16.149999999999999</v>
      </c>
      <c r="H35" s="7">
        <f t="shared" si="9"/>
        <v>18.36</v>
      </c>
      <c r="I35" s="34"/>
      <c r="J35" s="8">
        <v>23000</v>
      </c>
      <c r="K35" s="8">
        <v>17000</v>
      </c>
      <c r="L35" s="8">
        <f t="shared" si="17"/>
        <v>50830</v>
      </c>
      <c r="M35" s="8">
        <f t="shared" si="18"/>
        <v>274550</v>
      </c>
      <c r="N35" s="8"/>
      <c r="O35" s="19">
        <f t="shared" si="13"/>
        <v>325380</v>
      </c>
      <c r="P35" s="37"/>
      <c r="Q35" s="4"/>
    </row>
    <row r="36" spans="2:17" ht="19.5" customHeight="1">
      <c r="B36" s="32"/>
      <c r="C36" s="3" t="s">
        <v>4</v>
      </c>
      <c r="D36" s="3"/>
      <c r="E36" s="3"/>
      <c r="F36" s="6"/>
      <c r="G36" s="6"/>
      <c r="H36" s="7">
        <f t="shared" si="9"/>
        <v>0</v>
      </c>
      <c r="I36" s="35"/>
      <c r="J36" s="8"/>
      <c r="K36" s="8"/>
      <c r="L36" s="8">
        <f t="shared" si="17"/>
        <v>0</v>
      </c>
      <c r="M36" s="8">
        <f t="shared" si="18"/>
        <v>0</v>
      </c>
      <c r="N36" s="8">
        <v>20000</v>
      </c>
      <c r="O36" s="19">
        <f t="shared" si="13"/>
        <v>20000</v>
      </c>
      <c r="P36" s="38"/>
      <c r="Q36" s="4" t="s">
        <v>43</v>
      </c>
    </row>
    <row r="37" spans="2:17" ht="19.5" customHeight="1">
      <c r="B37" s="30" t="s">
        <v>48</v>
      </c>
      <c r="C37" s="3" t="s">
        <v>1</v>
      </c>
      <c r="D37" s="3" t="s">
        <v>56</v>
      </c>
      <c r="E37" s="3"/>
      <c r="F37" s="7">
        <v>11.01</v>
      </c>
      <c r="G37" s="7"/>
      <c r="H37" s="7">
        <f t="shared" si="9"/>
        <v>11.01</v>
      </c>
      <c r="I37" s="33">
        <f t="shared" ref="I37" si="22">SUM(H37:H40)</f>
        <v>31.580000000000002</v>
      </c>
      <c r="J37" s="8">
        <v>19500</v>
      </c>
      <c r="K37" s="8"/>
      <c r="L37" s="8">
        <f t="shared" si="17"/>
        <v>214695</v>
      </c>
      <c r="M37" s="8">
        <f t="shared" si="18"/>
        <v>0</v>
      </c>
      <c r="N37" s="8">
        <v>20000</v>
      </c>
      <c r="O37" s="19">
        <f t="shared" si="13"/>
        <v>234695</v>
      </c>
      <c r="P37" s="36">
        <f t="shared" ref="P37" si="23">SUM(O37:O40)</f>
        <v>612885</v>
      </c>
      <c r="Q37" s="4" t="s">
        <v>49</v>
      </c>
    </row>
    <row r="38" spans="2:17" ht="19.5" customHeight="1">
      <c r="B38" s="31"/>
      <c r="C38" s="3" t="s">
        <v>2</v>
      </c>
      <c r="D38" s="28" t="s">
        <v>56</v>
      </c>
      <c r="E38" s="3"/>
      <c r="F38" s="6">
        <v>1.71</v>
      </c>
      <c r="G38" s="6"/>
      <c r="H38" s="7">
        <f t="shared" si="9"/>
        <v>1.71</v>
      </c>
      <c r="I38" s="34"/>
      <c r="J38" s="8">
        <v>19500</v>
      </c>
      <c r="K38" s="8"/>
      <c r="L38" s="8">
        <f t="shared" si="17"/>
        <v>33345</v>
      </c>
      <c r="M38" s="8">
        <f t="shared" si="18"/>
        <v>0</v>
      </c>
      <c r="N38" s="8"/>
      <c r="O38" s="19">
        <f t="shared" si="13"/>
        <v>33345</v>
      </c>
      <c r="P38" s="37"/>
      <c r="Q38" s="4"/>
    </row>
    <row r="39" spans="2:17" ht="19.5" customHeight="1">
      <c r="B39" s="31"/>
      <c r="C39" s="3" t="s">
        <v>3</v>
      </c>
      <c r="D39" s="28" t="s">
        <v>56</v>
      </c>
      <c r="E39" s="3" t="s">
        <v>50</v>
      </c>
      <c r="F39" s="6">
        <v>1.69</v>
      </c>
      <c r="G39" s="6">
        <v>17.170000000000002</v>
      </c>
      <c r="H39" s="7">
        <f t="shared" si="9"/>
        <v>18.860000000000003</v>
      </c>
      <c r="I39" s="34"/>
      <c r="J39" s="8">
        <v>19500</v>
      </c>
      <c r="K39" s="8">
        <v>17000</v>
      </c>
      <c r="L39" s="8">
        <f t="shared" si="17"/>
        <v>32955</v>
      </c>
      <c r="M39" s="8">
        <f t="shared" si="18"/>
        <v>291890</v>
      </c>
      <c r="N39" s="8"/>
      <c r="O39" s="19">
        <f t="shared" si="13"/>
        <v>324845</v>
      </c>
      <c r="P39" s="37"/>
      <c r="Q39" s="4"/>
    </row>
    <row r="40" spans="2:17" ht="19.5" customHeight="1">
      <c r="B40" s="32"/>
      <c r="C40" s="3" t="s">
        <v>4</v>
      </c>
      <c r="D40" s="3"/>
      <c r="E40" s="3"/>
      <c r="F40" s="6"/>
      <c r="G40" s="6"/>
      <c r="H40" s="7">
        <f t="shared" si="9"/>
        <v>0</v>
      </c>
      <c r="I40" s="35"/>
      <c r="J40" s="8"/>
      <c r="K40" s="8"/>
      <c r="L40" s="8">
        <f t="shared" si="17"/>
        <v>0</v>
      </c>
      <c r="M40" s="8">
        <f t="shared" si="18"/>
        <v>0</v>
      </c>
      <c r="N40" s="8">
        <v>20000</v>
      </c>
      <c r="O40" s="19">
        <f t="shared" si="13"/>
        <v>20000</v>
      </c>
      <c r="P40" s="38"/>
      <c r="Q40" s="4" t="s">
        <v>43</v>
      </c>
    </row>
    <row r="41" spans="2:17" ht="19.5" customHeight="1">
      <c r="B41" s="30" t="s">
        <v>21</v>
      </c>
      <c r="C41" s="5" t="s">
        <v>1</v>
      </c>
      <c r="D41" s="5" t="s">
        <v>33</v>
      </c>
      <c r="E41" s="5"/>
      <c r="F41" s="7">
        <v>11.98</v>
      </c>
      <c r="G41" s="7"/>
      <c r="H41" s="7">
        <f t="shared" si="9"/>
        <v>11.98</v>
      </c>
      <c r="I41" s="33">
        <f t="shared" si="12"/>
        <v>36.18</v>
      </c>
      <c r="J41" s="8">
        <v>25000</v>
      </c>
      <c r="K41" s="8"/>
      <c r="L41" s="8">
        <f t="shared" si="17"/>
        <v>299500</v>
      </c>
      <c r="M41" s="8">
        <f t="shared" si="18"/>
        <v>0</v>
      </c>
      <c r="N41" s="8"/>
      <c r="O41" s="19">
        <f t="shared" si="13"/>
        <v>299500</v>
      </c>
      <c r="P41" s="36">
        <f t="shared" ref="P41" si="24">SUM(O41:O44)</f>
        <v>756728</v>
      </c>
      <c r="Q41" s="4"/>
    </row>
    <row r="42" spans="2:17" ht="19.5" customHeight="1">
      <c r="B42" s="31"/>
      <c r="C42" s="3" t="s">
        <v>2</v>
      </c>
      <c r="D42" s="21" t="s">
        <v>33</v>
      </c>
      <c r="E42" s="3"/>
      <c r="F42" s="6">
        <v>1.7</v>
      </c>
      <c r="G42" s="6"/>
      <c r="H42" s="7">
        <f t="shared" si="9"/>
        <v>1.7</v>
      </c>
      <c r="I42" s="34"/>
      <c r="J42" s="8">
        <v>25000</v>
      </c>
      <c r="K42" s="8"/>
      <c r="L42" s="8">
        <f t="shared" si="17"/>
        <v>42500</v>
      </c>
      <c r="M42" s="8">
        <f t="shared" si="18"/>
        <v>0</v>
      </c>
      <c r="N42" s="8"/>
      <c r="O42" s="19">
        <f t="shared" si="13"/>
        <v>42500</v>
      </c>
      <c r="P42" s="37"/>
      <c r="Q42" s="4"/>
    </row>
    <row r="43" spans="2:17" ht="19.5" customHeight="1">
      <c r="B43" s="31"/>
      <c r="C43" s="3" t="s">
        <v>3</v>
      </c>
      <c r="D43" s="21" t="s">
        <v>33</v>
      </c>
      <c r="E43" s="3" t="s">
        <v>38</v>
      </c>
      <c r="F43" s="6">
        <v>2.04</v>
      </c>
      <c r="G43" s="6">
        <v>20.46</v>
      </c>
      <c r="H43" s="7">
        <f t="shared" si="9"/>
        <v>22.5</v>
      </c>
      <c r="I43" s="34"/>
      <c r="J43" s="8">
        <v>25000</v>
      </c>
      <c r="K43" s="8">
        <v>16800</v>
      </c>
      <c r="L43" s="8">
        <f t="shared" si="17"/>
        <v>51000</v>
      </c>
      <c r="M43" s="8">
        <f t="shared" si="18"/>
        <v>343728</v>
      </c>
      <c r="N43" s="8"/>
      <c r="O43" s="19">
        <f t="shared" si="13"/>
        <v>394728</v>
      </c>
      <c r="P43" s="37"/>
      <c r="Q43" s="4"/>
    </row>
    <row r="44" spans="2:17" ht="19.5" customHeight="1">
      <c r="B44" s="32"/>
      <c r="C44" s="3" t="s">
        <v>4</v>
      </c>
      <c r="D44" s="3"/>
      <c r="E44" s="3"/>
      <c r="F44" s="6"/>
      <c r="G44" s="6"/>
      <c r="H44" s="7">
        <f t="shared" si="9"/>
        <v>0</v>
      </c>
      <c r="I44" s="35"/>
      <c r="J44" s="8"/>
      <c r="K44" s="8"/>
      <c r="L44" s="8">
        <f t="shared" si="17"/>
        <v>0</v>
      </c>
      <c r="M44" s="8">
        <f t="shared" si="18"/>
        <v>0</v>
      </c>
      <c r="N44" s="8">
        <v>20000</v>
      </c>
      <c r="O44" s="19">
        <f t="shared" si="13"/>
        <v>20000</v>
      </c>
      <c r="P44" s="38"/>
      <c r="Q44" s="4" t="s">
        <v>43</v>
      </c>
    </row>
    <row r="45" spans="2:17" ht="19.5" customHeight="1">
      <c r="B45" s="39" t="s">
        <v>22</v>
      </c>
      <c r="C45" s="15" t="s">
        <v>1</v>
      </c>
      <c r="D45" s="15" t="s">
        <v>34</v>
      </c>
      <c r="E45" s="15">
        <v>663</v>
      </c>
      <c r="F45" s="16">
        <v>2.83</v>
      </c>
      <c r="G45" s="16">
        <v>7.03</v>
      </c>
      <c r="H45" s="16">
        <f t="shared" si="9"/>
        <v>9.86</v>
      </c>
      <c r="I45" s="42">
        <f t="shared" si="15"/>
        <v>27.97</v>
      </c>
      <c r="J45" s="17">
        <v>23000</v>
      </c>
      <c r="K45" s="17">
        <v>16000</v>
      </c>
      <c r="L45" s="17">
        <f t="shared" si="17"/>
        <v>65090</v>
      </c>
      <c r="M45" s="17">
        <f t="shared" si="18"/>
        <v>112480</v>
      </c>
      <c r="N45" s="17"/>
      <c r="O45" s="17">
        <f t="shared" si="13"/>
        <v>177570</v>
      </c>
      <c r="P45" s="45">
        <f t="shared" ref="P45" si="25">SUM(O45:O48)</f>
        <v>547040</v>
      </c>
      <c r="Q45" s="10"/>
    </row>
    <row r="46" spans="2:17" ht="19.5" customHeight="1">
      <c r="B46" s="40"/>
      <c r="C46" s="9" t="s">
        <v>2</v>
      </c>
      <c r="D46" s="20" t="s">
        <v>34</v>
      </c>
      <c r="E46" s="9"/>
      <c r="F46" s="18">
        <v>1.7</v>
      </c>
      <c r="G46" s="18"/>
      <c r="H46" s="16">
        <f t="shared" si="9"/>
        <v>1.7</v>
      </c>
      <c r="I46" s="43"/>
      <c r="J46" s="17">
        <v>23000</v>
      </c>
      <c r="K46" s="17"/>
      <c r="L46" s="17">
        <f t="shared" si="17"/>
        <v>39100</v>
      </c>
      <c r="M46" s="17">
        <f t="shared" si="18"/>
        <v>0</v>
      </c>
      <c r="N46" s="17"/>
      <c r="O46" s="17">
        <f t="shared" si="13"/>
        <v>39100</v>
      </c>
      <c r="P46" s="46"/>
      <c r="Q46" s="10"/>
    </row>
    <row r="47" spans="2:17" ht="19.5" customHeight="1">
      <c r="B47" s="40"/>
      <c r="C47" s="9" t="s">
        <v>3</v>
      </c>
      <c r="D47" s="20" t="s">
        <v>34</v>
      </c>
      <c r="E47" s="9">
        <v>663</v>
      </c>
      <c r="F47" s="18">
        <v>6.69</v>
      </c>
      <c r="G47" s="18">
        <v>8.7799999999999994</v>
      </c>
      <c r="H47" s="16">
        <f t="shared" si="9"/>
        <v>15.469999999999999</v>
      </c>
      <c r="I47" s="43"/>
      <c r="J47" s="17">
        <v>23000</v>
      </c>
      <c r="K47" s="17">
        <v>16000</v>
      </c>
      <c r="L47" s="17">
        <f t="shared" si="17"/>
        <v>153870</v>
      </c>
      <c r="M47" s="17">
        <f t="shared" si="18"/>
        <v>140480</v>
      </c>
      <c r="N47" s="17"/>
      <c r="O47" s="17">
        <f t="shared" si="13"/>
        <v>294350</v>
      </c>
      <c r="P47" s="46"/>
      <c r="Q47" s="10"/>
    </row>
    <row r="48" spans="2:17" ht="19.5" customHeight="1">
      <c r="B48" s="41"/>
      <c r="C48" s="9" t="s">
        <v>4</v>
      </c>
      <c r="D48" s="9" t="s">
        <v>46</v>
      </c>
      <c r="E48" s="9">
        <v>663</v>
      </c>
      <c r="F48" s="18">
        <v>0.14000000000000001</v>
      </c>
      <c r="G48" s="18">
        <v>0.8</v>
      </c>
      <c r="H48" s="16">
        <f t="shared" si="9"/>
        <v>0.94000000000000006</v>
      </c>
      <c r="I48" s="44"/>
      <c r="J48" s="17">
        <v>23000</v>
      </c>
      <c r="K48" s="17">
        <v>16000</v>
      </c>
      <c r="L48" s="17">
        <f t="shared" si="17"/>
        <v>3220.0000000000005</v>
      </c>
      <c r="M48" s="17">
        <f t="shared" si="18"/>
        <v>12800</v>
      </c>
      <c r="N48" s="17">
        <v>20000</v>
      </c>
      <c r="O48" s="17">
        <f t="shared" si="13"/>
        <v>36020</v>
      </c>
      <c r="P48" s="47"/>
      <c r="Q48" s="10" t="s">
        <v>43</v>
      </c>
    </row>
    <row r="49" spans="2:17" ht="19.5" customHeight="1">
      <c r="B49" s="30" t="s">
        <v>23</v>
      </c>
      <c r="C49" s="5" t="s">
        <v>1</v>
      </c>
      <c r="D49" s="5" t="s">
        <v>35</v>
      </c>
      <c r="E49" s="5"/>
      <c r="F49" s="7">
        <v>9.66</v>
      </c>
      <c r="G49" s="7"/>
      <c r="H49" s="7">
        <f t="shared" si="9"/>
        <v>9.66</v>
      </c>
      <c r="I49" s="33">
        <f t="shared" si="12"/>
        <v>32.61</v>
      </c>
      <c r="J49" s="8">
        <v>25000</v>
      </c>
      <c r="K49" s="8"/>
      <c r="L49" s="8">
        <f t="shared" si="17"/>
        <v>241500</v>
      </c>
      <c r="M49" s="8">
        <f t="shared" si="18"/>
        <v>0</v>
      </c>
      <c r="N49" s="8"/>
      <c r="O49" s="19">
        <f t="shared" si="13"/>
        <v>241500</v>
      </c>
      <c r="P49" s="36">
        <f t="shared" ref="P49" si="26">SUM(O49:O52)</f>
        <v>825250</v>
      </c>
      <c r="Q49" s="4"/>
    </row>
    <row r="50" spans="2:17" ht="19.5" customHeight="1">
      <c r="B50" s="31"/>
      <c r="C50" s="3" t="s">
        <v>2</v>
      </c>
      <c r="D50" s="21" t="s">
        <v>35</v>
      </c>
      <c r="E50" s="3"/>
      <c r="F50" s="6">
        <v>1.7</v>
      </c>
      <c r="G50" s="6"/>
      <c r="H50" s="7">
        <f t="shared" si="9"/>
        <v>1.7</v>
      </c>
      <c r="I50" s="34"/>
      <c r="J50" s="8">
        <v>25000</v>
      </c>
      <c r="K50" s="8"/>
      <c r="L50" s="8">
        <f t="shared" si="17"/>
        <v>42500</v>
      </c>
      <c r="M50" s="8">
        <f t="shared" si="18"/>
        <v>0</v>
      </c>
      <c r="N50" s="8"/>
      <c r="O50" s="19">
        <f t="shared" si="13"/>
        <v>42500</v>
      </c>
      <c r="P50" s="37"/>
      <c r="Q50" s="4"/>
    </row>
    <row r="51" spans="2:17" ht="19.5" customHeight="1">
      <c r="B51" s="31"/>
      <c r="C51" s="3" t="s">
        <v>3</v>
      </c>
      <c r="D51" s="21" t="s">
        <v>35</v>
      </c>
      <c r="E51" s="3"/>
      <c r="F51" s="6">
        <v>21.25</v>
      </c>
      <c r="G51" s="6"/>
      <c r="H51" s="7">
        <f t="shared" si="9"/>
        <v>21.25</v>
      </c>
      <c r="I51" s="34"/>
      <c r="J51" s="8">
        <v>25000</v>
      </c>
      <c r="K51" s="8"/>
      <c r="L51" s="8">
        <f t="shared" si="17"/>
        <v>531250</v>
      </c>
      <c r="M51" s="8">
        <f t="shared" si="18"/>
        <v>0</v>
      </c>
      <c r="N51" s="8"/>
      <c r="O51" s="19">
        <f t="shared" si="13"/>
        <v>531250</v>
      </c>
      <c r="P51" s="37"/>
      <c r="Q51" s="4"/>
    </row>
    <row r="52" spans="2:17" ht="19.5" customHeight="1">
      <c r="B52" s="32"/>
      <c r="C52" s="3" t="s">
        <v>4</v>
      </c>
      <c r="D52" s="3"/>
      <c r="E52" s="3"/>
      <c r="F52" s="6"/>
      <c r="G52" s="6"/>
      <c r="H52" s="7">
        <f t="shared" si="9"/>
        <v>0</v>
      </c>
      <c r="I52" s="35"/>
      <c r="J52" s="8"/>
      <c r="K52" s="8"/>
      <c r="L52" s="8">
        <f t="shared" si="17"/>
        <v>0</v>
      </c>
      <c r="M52" s="8">
        <f t="shared" si="18"/>
        <v>0</v>
      </c>
      <c r="N52" s="8">
        <v>10000</v>
      </c>
      <c r="O52" s="19">
        <f t="shared" si="13"/>
        <v>10000</v>
      </c>
      <c r="P52" s="38"/>
      <c r="Q52" s="4" t="s">
        <v>39</v>
      </c>
    </row>
    <row r="53" spans="2:17" ht="19.5" customHeight="1">
      <c r="B53" s="39" t="s">
        <v>24</v>
      </c>
      <c r="C53" s="15" t="s">
        <v>1</v>
      </c>
      <c r="D53" s="15" t="s">
        <v>26</v>
      </c>
      <c r="E53" s="15" t="s">
        <v>32</v>
      </c>
      <c r="F53" s="16">
        <v>5.41</v>
      </c>
      <c r="G53" s="16">
        <v>6.51</v>
      </c>
      <c r="H53" s="16">
        <f t="shared" si="9"/>
        <v>11.92</v>
      </c>
      <c r="I53" s="42">
        <f t="shared" si="15"/>
        <v>38.339999999999996</v>
      </c>
      <c r="J53" s="17">
        <v>25000</v>
      </c>
      <c r="K53" s="17">
        <v>23000</v>
      </c>
      <c r="L53" s="17">
        <f t="shared" si="17"/>
        <v>135250</v>
      </c>
      <c r="M53" s="17">
        <f t="shared" si="18"/>
        <v>149730</v>
      </c>
      <c r="N53" s="17">
        <v>50000</v>
      </c>
      <c r="O53" s="17">
        <f t="shared" si="13"/>
        <v>334980</v>
      </c>
      <c r="P53" s="45">
        <f t="shared" ref="P53" si="27">SUM(O53:O56)</f>
        <v>1011040</v>
      </c>
      <c r="Q53" s="10" t="s">
        <v>42</v>
      </c>
    </row>
    <row r="54" spans="2:17" ht="19.5" customHeight="1">
      <c r="B54" s="40"/>
      <c r="C54" s="9" t="s">
        <v>2</v>
      </c>
      <c r="D54" s="22" t="s">
        <v>26</v>
      </c>
      <c r="E54" s="22" t="s">
        <v>32</v>
      </c>
      <c r="F54" s="18">
        <v>0.32</v>
      </c>
      <c r="G54" s="18">
        <v>1.29</v>
      </c>
      <c r="H54" s="16">
        <f t="shared" si="9"/>
        <v>1.61</v>
      </c>
      <c r="I54" s="43"/>
      <c r="J54" s="17">
        <v>25000</v>
      </c>
      <c r="K54" s="17">
        <v>23000</v>
      </c>
      <c r="L54" s="17">
        <f t="shared" si="17"/>
        <v>8000</v>
      </c>
      <c r="M54" s="17">
        <f t="shared" si="18"/>
        <v>29670</v>
      </c>
      <c r="N54" s="17"/>
      <c r="O54" s="17">
        <f t="shared" si="13"/>
        <v>37670</v>
      </c>
      <c r="P54" s="46"/>
      <c r="Q54" s="10"/>
    </row>
    <row r="55" spans="2:17" ht="19.5" customHeight="1">
      <c r="B55" s="40"/>
      <c r="C55" s="9" t="s">
        <v>3</v>
      </c>
      <c r="D55" s="22" t="s">
        <v>26</v>
      </c>
      <c r="E55" s="22" t="s">
        <v>32</v>
      </c>
      <c r="F55" s="18">
        <v>23.88</v>
      </c>
      <c r="G55" s="18">
        <v>0.93</v>
      </c>
      <c r="H55" s="16">
        <f t="shared" si="9"/>
        <v>24.81</v>
      </c>
      <c r="I55" s="43"/>
      <c r="J55" s="17">
        <v>25000</v>
      </c>
      <c r="K55" s="17">
        <v>23000</v>
      </c>
      <c r="L55" s="17">
        <f t="shared" si="17"/>
        <v>597000</v>
      </c>
      <c r="M55" s="17">
        <f t="shared" si="18"/>
        <v>21390</v>
      </c>
      <c r="N55" s="17"/>
      <c r="O55" s="17">
        <f t="shared" si="13"/>
        <v>618390</v>
      </c>
      <c r="P55" s="46"/>
      <c r="Q55" s="10"/>
    </row>
    <row r="56" spans="2:17" ht="19.5" customHeight="1">
      <c r="B56" s="41"/>
      <c r="C56" s="9" t="s">
        <v>4</v>
      </c>
      <c r="D56" s="9"/>
      <c r="E56" s="9"/>
      <c r="F56" s="18"/>
      <c r="G56" s="18"/>
      <c r="H56" s="16">
        <f t="shared" si="9"/>
        <v>0</v>
      </c>
      <c r="I56" s="44"/>
      <c r="J56" s="17"/>
      <c r="K56" s="17"/>
      <c r="L56" s="17">
        <f t="shared" si="17"/>
        <v>0</v>
      </c>
      <c r="M56" s="17">
        <f t="shared" si="18"/>
        <v>0</v>
      </c>
      <c r="N56" s="17">
        <v>20000</v>
      </c>
      <c r="O56" s="17">
        <f t="shared" si="13"/>
        <v>20000</v>
      </c>
      <c r="P56" s="47"/>
      <c r="Q56" s="10" t="s">
        <v>43</v>
      </c>
    </row>
    <row r="57" spans="2:17" ht="19.5" customHeight="1">
      <c r="B57" s="30" t="s">
        <v>25</v>
      </c>
      <c r="C57" s="5" t="s">
        <v>1</v>
      </c>
      <c r="D57" s="5" t="s">
        <v>36</v>
      </c>
      <c r="E57" s="5"/>
      <c r="F57" s="7">
        <v>10.38</v>
      </c>
      <c r="G57" s="7"/>
      <c r="H57" s="7">
        <f t="shared" si="9"/>
        <v>10.38</v>
      </c>
      <c r="I57" s="33" t="s">
        <v>57</v>
      </c>
      <c r="J57" s="8">
        <v>23000</v>
      </c>
      <c r="K57" s="8"/>
      <c r="L57" s="8">
        <f t="shared" si="17"/>
        <v>238740.00000000003</v>
      </c>
      <c r="M57" s="8">
        <f t="shared" si="18"/>
        <v>0</v>
      </c>
      <c r="N57" s="8"/>
      <c r="O57" s="19">
        <f t="shared" si="13"/>
        <v>238740.00000000003</v>
      </c>
      <c r="P57" s="36">
        <f t="shared" ref="P57" si="28">SUM(O57:O60)</f>
        <v>576450</v>
      </c>
      <c r="Q57" s="4"/>
    </row>
    <row r="58" spans="2:17" ht="19.5" customHeight="1">
      <c r="B58" s="31"/>
      <c r="C58" s="3" t="s">
        <v>2</v>
      </c>
      <c r="D58" s="21" t="s">
        <v>36</v>
      </c>
      <c r="E58" s="21"/>
      <c r="F58" s="6">
        <v>1.7</v>
      </c>
      <c r="G58" s="6"/>
      <c r="H58" s="7">
        <f t="shared" si="9"/>
        <v>1.7</v>
      </c>
      <c r="I58" s="34"/>
      <c r="J58" s="8">
        <v>23000</v>
      </c>
      <c r="K58" s="8"/>
      <c r="L58" s="8">
        <f t="shared" si="17"/>
        <v>39100</v>
      </c>
      <c r="M58" s="8">
        <f t="shared" si="18"/>
        <v>0</v>
      </c>
      <c r="N58" s="8"/>
      <c r="O58" s="19">
        <f t="shared" si="13"/>
        <v>39100</v>
      </c>
      <c r="P58" s="37"/>
      <c r="Q58" s="4"/>
    </row>
    <row r="59" spans="2:17" ht="19.5" customHeight="1">
      <c r="B59" s="31"/>
      <c r="C59" s="3" t="s">
        <v>3</v>
      </c>
      <c r="D59" s="21" t="s">
        <v>36</v>
      </c>
      <c r="E59" s="3" t="s">
        <v>38</v>
      </c>
      <c r="F59" s="6">
        <v>1.47</v>
      </c>
      <c r="G59" s="6">
        <v>14.4</v>
      </c>
      <c r="H59" s="7">
        <f t="shared" si="9"/>
        <v>15.870000000000001</v>
      </c>
      <c r="I59" s="34"/>
      <c r="J59" s="8">
        <v>23000</v>
      </c>
      <c r="K59" s="8">
        <v>17000</v>
      </c>
      <c r="L59" s="8">
        <f t="shared" si="17"/>
        <v>33810</v>
      </c>
      <c r="M59" s="8">
        <f t="shared" si="18"/>
        <v>244800</v>
      </c>
      <c r="N59" s="8"/>
      <c r="O59" s="19">
        <f t="shared" si="13"/>
        <v>278610</v>
      </c>
      <c r="P59" s="37"/>
      <c r="Q59" s="4"/>
    </row>
    <row r="60" spans="2:17" ht="19.5" customHeight="1">
      <c r="B60" s="32"/>
      <c r="C60" s="3" t="s">
        <v>4</v>
      </c>
      <c r="D60" s="3"/>
      <c r="E60" s="3"/>
      <c r="F60" s="6"/>
      <c r="G60" s="6"/>
      <c r="H60" s="7">
        <f t="shared" si="9"/>
        <v>0</v>
      </c>
      <c r="I60" s="35"/>
      <c r="J60" s="8"/>
      <c r="K60" s="8"/>
      <c r="L60" s="8">
        <f t="shared" si="17"/>
        <v>0</v>
      </c>
      <c r="M60" s="8">
        <f t="shared" si="18"/>
        <v>0</v>
      </c>
      <c r="N60" s="8">
        <v>20000</v>
      </c>
      <c r="O60" s="19">
        <f t="shared" si="13"/>
        <v>20000</v>
      </c>
      <c r="P60" s="38"/>
      <c r="Q60" s="4" t="s">
        <v>43</v>
      </c>
    </row>
    <row r="61" spans="2:17" ht="19.5" customHeight="1">
      <c r="B61" s="39" t="s">
        <v>52</v>
      </c>
      <c r="C61" s="24" t="s">
        <v>1</v>
      </c>
      <c r="D61" s="24" t="s">
        <v>30</v>
      </c>
      <c r="E61" s="24"/>
      <c r="F61" s="16">
        <v>9.74</v>
      </c>
      <c r="G61" s="16"/>
      <c r="H61" s="16">
        <f t="shared" ref="H61:H68" si="29">SUM(F61:G61)</f>
        <v>9.74</v>
      </c>
      <c r="I61" s="42">
        <f t="shared" ref="I61" si="30">SUM(H61:H64)</f>
        <v>27.5</v>
      </c>
      <c r="J61" s="17">
        <v>21000</v>
      </c>
      <c r="K61" s="17"/>
      <c r="L61" s="17">
        <f t="shared" si="17"/>
        <v>204540</v>
      </c>
      <c r="M61" s="17">
        <f t="shared" si="18"/>
        <v>0</v>
      </c>
      <c r="N61" s="17"/>
      <c r="O61" s="17">
        <f t="shared" ref="O61:O68" si="31">SUM(L61:M61)+N61</f>
        <v>204540</v>
      </c>
      <c r="P61" s="45">
        <f t="shared" ref="P61" si="32">SUM(O61:O64)</f>
        <v>479980</v>
      </c>
      <c r="Q61" s="10"/>
    </row>
    <row r="62" spans="2:17" ht="19.5" customHeight="1">
      <c r="B62" s="40"/>
      <c r="C62" s="9" t="s">
        <v>2</v>
      </c>
      <c r="D62" s="27" t="s">
        <v>30</v>
      </c>
      <c r="E62" s="24"/>
      <c r="F62" s="18">
        <v>1.7</v>
      </c>
      <c r="G62" s="18"/>
      <c r="H62" s="16">
        <f t="shared" si="29"/>
        <v>1.7</v>
      </c>
      <c r="I62" s="43"/>
      <c r="J62" s="17">
        <v>21000</v>
      </c>
      <c r="K62" s="17"/>
      <c r="L62" s="17">
        <f t="shared" si="17"/>
        <v>35700</v>
      </c>
      <c r="M62" s="17">
        <f t="shared" si="18"/>
        <v>0</v>
      </c>
      <c r="N62" s="17"/>
      <c r="O62" s="17">
        <f t="shared" si="31"/>
        <v>35700</v>
      </c>
      <c r="P62" s="46"/>
      <c r="Q62" s="10"/>
    </row>
    <row r="63" spans="2:17" ht="19.5" customHeight="1">
      <c r="B63" s="40"/>
      <c r="C63" s="9" t="s">
        <v>3</v>
      </c>
      <c r="D63" s="27" t="s">
        <v>30</v>
      </c>
      <c r="E63" s="24" t="s">
        <v>54</v>
      </c>
      <c r="F63" s="18">
        <v>1.37</v>
      </c>
      <c r="G63" s="18">
        <v>14.69</v>
      </c>
      <c r="H63" s="16">
        <f t="shared" si="29"/>
        <v>16.059999999999999</v>
      </c>
      <c r="I63" s="43"/>
      <c r="J63" s="17">
        <v>21000</v>
      </c>
      <c r="K63" s="17">
        <v>13000</v>
      </c>
      <c r="L63" s="17">
        <f t="shared" si="17"/>
        <v>28770.000000000004</v>
      </c>
      <c r="M63" s="17">
        <f t="shared" si="18"/>
        <v>190970</v>
      </c>
      <c r="N63" s="17"/>
      <c r="O63" s="17">
        <f t="shared" si="31"/>
        <v>219740</v>
      </c>
      <c r="P63" s="46"/>
      <c r="Q63" s="10"/>
    </row>
    <row r="64" spans="2:17" ht="19.5" customHeight="1">
      <c r="B64" s="41"/>
      <c r="C64" s="9" t="s">
        <v>4</v>
      </c>
      <c r="D64" s="9"/>
      <c r="E64" s="9"/>
      <c r="F64" s="18"/>
      <c r="G64" s="18"/>
      <c r="H64" s="16">
        <f t="shared" si="29"/>
        <v>0</v>
      </c>
      <c r="I64" s="44"/>
      <c r="J64" s="17"/>
      <c r="K64" s="17"/>
      <c r="L64" s="17">
        <f t="shared" si="17"/>
        <v>0</v>
      </c>
      <c r="M64" s="17">
        <f t="shared" si="18"/>
        <v>0</v>
      </c>
      <c r="N64" s="17">
        <v>20000</v>
      </c>
      <c r="O64" s="17">
        <f t="shared" si="31"/>
        <v>20000</v>
      </c>
      <c r="P64" s="47"/>
      <c r="Q64" s="4" t="s">
        <v>43</v>
      </c>
    </row>
    <row r="65" spans="2:17" ht="19.5" customHeight="1">
      <c r="B65" s="30" t="s">
        <v>53</v>
      </c>
      <c r="C65" s="25" t="s">
        <v>1</v>
      </c>
      <c r="D65" s="25" t="s">
        <v>51</v>
      </c>
      <c r="E65" s="25"/>
      <c r="F65" s="7">
        <v>10.19</v>
      </c>
      <c r="G65" s="7"/>
      <c r="H65" s="7">
        <f t="shared" si="29"/>
        <v>10.19</v>
      </c>
      <c r="I65" s="33">
        <f t="shared" ref="I65" si="33">SUM(H65:H68)</f>
        <v>27.729999999999997</v>
      </c>
      <c r="J65" s="8">
        <v>23000</v>
      </c>
      <c r="K65" s="8"/>
      <c r="L65" s="8">
        <f t="shared" si="17"/>
        <v>234370</v>
      </c>
      <c r="M65" s="8">
        <f t="shared" si="18"/>
        <v>0</v>
      </c>
      <c r="N65" s="8"/>
      <c r="O65" s="19">
        <f t="shared" si="31"/>
        <v>234370</v>
      </c>
      <c r="P65" s="36">
        <f t="shared" ref="P65" si="34">SUM(O65:O68)</f>
        <v>532690</v>
      </c>
      <c r="Q65" s="4"/>
    </row>
    <row r="66" spans="2:17" ht="19.5" customHeight="1">
      <c r="B66" s="31"/>
      <c r="C66" s="3" t="s">
        <v>2</v>
      </c>
      <c r="D66" s="26" t="s">
        <v>51</v>
      </c>
      <c r="E66" s="25"/>
      <c r="F66" s="6">
        <v>1.71</v>
      </c>
      <c r="G66" s="6"/>
      <c r="H66" s="7">
        <f t="shared" si="29"/>
        <v>1.71</v>
      </c>
      <c r="I66" s="34"/>
      <c r="J66" s="8">
        <v>23000</v>
      </c>
      <c r="K66" s="8"/>
      <c r="L66" s="8">
        <f t="shared" si="17"/>
        <v>39330</v>
      </c>
      <c r="M66" s="8">
        <f t="shared" si="18"/>
        <v>0</v>
      </c>
      <c r="N66" s="8"/>
      <c r="O66" s="19">
        <f t="shared" si="31"/>
        <v>39330</v>
      </c>
      <c r="P66" s="37"/>
      <c r="Q66" s="4"/>
    </row>
    <row r="67" spans="2:17" ht="19.5" customHeight="1">
      <c r="B67" s="31"/>
      <c r="C67" s="3" t="s">
        <v>3</v>
      </c>
      <c r="D67" s="26" t="s">
        <v>51</v>
      </c>
      <c r="E67" s="3" t="s">
        <v>54</v>
      </c>
      <c r="F67" s="6">
        <v>3.32</v>
      </c>
      <c r="G67" s="6">
        <v>12.51</v>
      </c>
      <c r="H67" s="7">
        <f t="shared" si="29"/>
        <v>15.83</v>
      </c>
      <c r="I67" s="34"/>
      <c r="J67" s="8">
        <v>23000</v>
      </c>
      <c r="K67" s="8">
        <v>13000</v>
      </c>
      <c r="L67" s="8">
        <f t="shared" si="17"/>
        <v>76360</v>
      </c>
      <c r="M67" s="8">
        <f t="shared" si="18"/>
        <v>162630</v>
      </c>
      <c r="N67" s="8"/>
      <c r="O67" s="19">
        <f t="shared" si="31"/>
        <v>238990</v>
      </c>
      <c r="P67" s="37"/>
      <c r="Q67" s="4"/>
    </row>
    <row r="68" spans="2:17" ht="19.5" customHeight="1">
      <c r="B68" s="32"/>
      <c r="C68" s="3" t="s">
        <v>4</v>
      </c>
      <c r="D68" s="3"/>
      <c r="E68" s="3"/>
      <c r="F68" s="6"/>
      <c r="G68" s="6"/>
      <c r="H68" s="7">
        <f t="shared" si="29"/>
        <v>0</v>
      </c>
      <c r="I68" s="35"/>
      <c r="J68" s="8"/>
      <c r="K68" s="8"/>
      <c r="L68" s="8">
        <f t="shared" si="17"/>
        <v>0</v>
      </c>
      <c r="M68" s="8">
        <f t="shared" si="18"/>
        <v>0</v>
      </c>
      <c r="N68" s="8">
        <v>20000</v>
      </c>
      <c r="O68" s="19">
        <f t="shared" si="31"/>
        <v>20000</v>
      </c>
      <c r="P68" s="38"/>
      <c r="Q68" s="4" t="s">
        <v>43</v>
      </c>
    </row>
  </sheetData>
  <mergeCells count="56">
    <mergeCell ref="B61:B64"/>
    <mergeCell ref="I61:I64"/>
    <mergeCell ref="P61:P64"/>
    <mergeCell ref="B65:B68"/>
    <mergeCell ref="I65:I68"/>
    <mergeCell ref="P65:P68"/>
    <mergeCell ref="C4:E4"/>
    <mergeCell ref="J4:K4"/>
    <mergeCell ref="B5:B8"/>
    <mergeCell ref="B2:Q2"/>
    <mergeCell ref="I5:I8"/>
    <mergeCell ref="P5:P8"/>
    <mergeCell ref="C3:E3"/>
    <mergeCell ref="F4:G4"/>
    <mergeCell ref="F3:I3"/>
    <mergeCell ref="J3:P3"/>
    <mergeCell ref="L4:M4"/>
    <mergeCell ref="B9:B12"/>
    <mergeCell ref="I9:I12"/>
    <mergeCell ref="P9:P12"/>
    <mergeCell ref="B13:B16"/>
    <mergeCell ref="I13:I16"/>
    <mergeCell ref="P13:P16"/>
    <mergeCell ref="B17:B20"/>
    <mergeCell ref="I17:I20"/>
    <mergeCell ref="P17:P20"/>
    <mergeCell ref="B21:B24"/>
    <mergeCell ref="I21:I24"/>
    <mergeCell ref="P21:P24"/>
    <mergeCell ref="B25:B28"/>
    <mergeCell ref="I25:I28"/>
    <mergeCell ref="P25:P28"/>
    <mergeCell ref="B29:B32"/>
    <mergeCell ref="I29:I32"/>
    <mergeCell ref="P29:P32"/>
    <mergeCell ref="B33:B36"/>
    <mergeCell ref="I33:I36"/>
    <mergeCell ref="P33:P36"/>
    <mergeCell ref="B37:B40"/>
    <mergeCell ref="I37:I40"/>
    <mergeCell ref="P37:P40"/>
    <mergeCell ref="B41:B44"/>
    <mergeCell ref="I41:I44"/>
    <mergeCell ref="P41:P44"/>
    <mergeCell ref="B45:B48"/>
    <mergeCell ref="I45:I48"/>
    <mergeCell ref="P45:P48"/>
    <mergeCell ref="B57:B60"/>
    <mergeCell ref="I57:I60"/>
    <mergeCell ref="P57:P60"/>
    <mergeCell ref="B49:B52"/>
    <mergeCell ref="I49:I52"/>
    <mergeCell ref="P49:P52"/>
    <mergeCell ref="B53:B56"/>
    <mergeCell ref="I53:I56"/>
    <mergeCell ref="P53:P56"/>
  </mergeCells>
  <phoneticPr fontId="1"/>
  <printOptions horizontalCentered="1"/>
  <pageMargins left="0.39370078740157483" right="0.39370078740157483" top="0.59055118110236227" bottom="0.59055118110236227" header="0.31496062992125984" footer="0.31496062992125984"/>
  <pageSetup paperSize="9" scale="73" orientation="landscape" r:id="rId1"/>
  <headerFooter>
    <oddHeader>&amp;R&amp;D</oddHeader>
    <oddFooter>&amp;C&amp;P / &amp;N</oddFooter>
  </headerFooter>
  <rowBreaks count="1" manualBreakCount="1">
    <brk id="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CadUser01</dc:creator>
  <cp:lastModifiedBy>西本 恵則</cp:lastModifiedBy>
  <cp:lastPrinted>2017-03-03T11:47:20Z</cp:lastPrinted>
  <dcterms:created xsi:type="dcterms:W3CDTF">2015-06-29T02:04:31Z</dcterms:created>
  <dcterms:modified xsi:type="dcterms:W3CDTF">2021-12-06T15:32:26Z</dcterms:modified>
</cp:coreProperties>
</file>